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3"/>
  </bookViews>
  <sheets>
    <sheet name="Источники" sheetId="1" r:id="rId1"/>
    <sheet name="Доходы" sheetId="2" r:id="rId2"/>
    <sheet name="Прил.3" sheetId="4" r:id="rId3"/>
    <sheet name="Прил.4" sheetId="6" r:id="rId4"/>
    <sheet name="Прил 5" sheetId="8" r:id="rId5"/>
    <sheet name="Лист10" sheetId="10" r:id="rId6"/>
  </sheets>
  <calcPr calcId="125725"/>
</workbook>
</file>

<file path=xl/calcChain.xml><?xml version="1.0" encoding="utf-8"?>
<calcChain xmlns="http://schemas.openxmlformats.org/spreadsheetml/2006/main">
  <c r="G32" i="8"/>
  <c r="G39"/>
  <c r="G37"/>
  <c r="F61" i="6"/>
  <c r="F59"/>
  <c r="P60" i="4"/>
  <c r="P45"/>
  <c r="P44" s="1"/>
  <c r="G13" i="8"/>
  <c r="F33" i="6"/>
  <c r="F32" s="1"/>
  <c r="F31" s="1"/>
  <c r="F14"/>
  <c r="F13" s="1"/>
  <c r="F12" s="1"/>
  <c r="P50" i="4"/>
  <c r="P49" s="1"/>
  <c r="P48" s="1"/>
  <c r="P47" s="1"/>
  <c r="P34"/>
  <c r="P33" s="1"/>
  <c r="P32" s="1"/>
  <c r="P15"/>
  <c r="P14" s="1"/>
  <c r="P13" s="1"/>
  <c r="G53" i="8"/>
  <c r="G52" s="1"/>
  <c r="F81" i="6"/>
  <c r="F80" s="1"/>
  <c r="F79" s="1"/>
  <c r="P82" i="4"/>
  <c r="P81" s="1"/>
  <c r="P80" s="1"/>
  <c r="P79" s="1"/>
  <c r="P78" s="1"/>
  <c r="P58"/>
  <c r="P56" s="1"/>
  <c r="G50" i="8"/>
  <c r="G48"/>
  <c r="G45"/>
  <c r="G42"/>
  <c r="G34"/>
  <c r="G30"/>
  <c r="G27"/>
  <c r="G25"/>
  <c r="G19"/>
  <c r="F77" i="6"/>
  <c r="F76" s="1"/>
  <c r="F75" s="1"/>
  <c r="F74" s="1"/>
  <c r="F72"/>
  <c r="F68"/>
  <c r="F65"/>
  <c r="F29"/>
  <c r="F28" s="1"/>
  <c r="F27" s="1"/>
  <c r="F25"/>
  <c r="F24" s="1"/>
  <c r="F23" s="1"/>
  <c r="F51"/>
  <c r="F50" s="1"/>
  <c r="F49" s="1"/>
  <c r="F46" s="1"/>
  <c r="F47"/>
  <c r="F44"/>
  <c r="F43" s="1"/>
  <c r="F40"/>
  <c r="F39" s="1"/>
  <c r="F38" s="1"/>
  <c r="F37" s="1"/>
  <c r="F19"/>
  <c r="F18" s="1"/>
  <c r="F17" s="1"/>
  <c r="P76" i="4"/>
  <c r="P75" s="1"/>
  <c r="P74" s="1"/>
  <c r="P73" s="1"/>
  <c r="P71"/>
  <c r="P69"/>
  <c r="P67"/>
  <c r="P64"/>
  <c r="P29"/>
  <c r="P28" s="1"/>
  <c r="P20"/>
  <c r="P19" s="1"/>
  <c r="P18" s="1"/>
  <c r="P41"/>
  <c r="P40" s="1"/>
  <c r="P39" s="1"/>
  <c r="P38" s="1"/>
  <c r="C37" i="2"/>
  <c r="D14" i="1"/>
  <c r="E14"/>
  <c r="F14"/>
  <c r="G14"/>
  <c r="H14"/>
  <c r="I14"/>
  <c r="D12"/>
  <c r="E12"/>
  <c r="F12"/>
  <c r="G12"/>
  <c r="H12"/>
  <c r="I12"/>
  <c r="C39" i="2"/>
  <c r="C32"/>
  <c r="C16"/>
  <c r="C14"/>
  <c r="C21"/>
  <c r="C19" s="1"/>
  <c r="C24"/>
  <c r="C28"/>
  <c r="F57" i="6" l="1"/>
  <c r="F56" s="1"/>
  <c r="F55" s="1"/>
  <c r="G12" i="8"/>
  <c r="P55" i="4"/>
  <c r="P54" s="1"/>
  <c r="C13" i="2"/>
  <c r="F11" i="6"/>
  <c r="P12" i="4"/>
  <c r="P63"/>
  <c r="P62" s="1"/>
  <c r="F64" i="6"/>
  <c r="F63" s="1"/>
  <c r="C31" i="2"/>
  <c r="C30" s="1"/>
  <c r="F10" i="6" l="1"/>
  <c r="F54"/>
  <c r="G11" i="8"/>
  <c r="P53" i="4"/>
  <c r="P11" s="1"/>
  <c r="P10" s="1"/>
  <c r="C44" i="2"/>
</calcChain>
</file>

<file path=xl/sharedStrings.xml><?xml version="1.0" encoding="utf-8"?>
<sst xmlns="http://schemas.openxmlformats.org/spreadsheetml/2006/main" count="845" uniqueCount="319">
  <si>
    <r>
      <t xml:space="preserve">                                                                      </t>
    </r>
    <r>
      <rPr>
        <sz val="12"/>
        <color theme="1"/>
        <rFont val="Times New Roman"/>
        <family val="1"/>
        <charset val="204"/>
      </rPr>
      <t>Приложение 1</t>
    </r>
  </si>
  <si>
    <t xml:space="preserve">                                                                                  к Решению Совета народных депутатов</t>
  </si>
  <si>
    <t xml:space="preserve">                                                                                   Михайловского  сельского поселения</t>
  </si>
  <si>
    <t>Наименование</t>
  </si>
  <si>
    <t>Код бюджетной классификации</t>
  </si>
  <si>
    <t>2024 год</t>
  </si>
  <si>
    <t>2025 год</t>
  </si>
  <si>
    <t>2026 год</t>
  </si>
  <si>
    <t>ИСТОЧНИКИ ВНУТРЕННЕГО ФИНАНСИРОВАНИЯ ДЕФИЦИТА БЮДЖЕТА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</si>
  <si>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</si>
  <si>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</si>
  <si>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денежных средств бюджетов поселений</t>
  </si>
  <si>
    <t>Уменьшение остатков средств бюджетов</t>
  </si>
  <si>
    <t>Уменьшение прочих остатков денежных средств бюджетов поселений</t>
  </si>
  <si>
    <t xml:space="preserve">  </t>
  </si>
  <si>
    <t xml:space="preserve">Поступление доходов бюджета поселения по кодам видов доходов, подвидов доходов  на 2024 год  </t>
  </si>
  <si>
    <t xml:space="preserve">            (тыс.рублей)</t>
  </si>
  <si>
    <t>Код показателя</t>
  </si>
  <si>
    <t>Наименование показателя</t>
  </si>
  <si>
    <t>Сумма на 2024 год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</si>
  <si>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</si>
  <si>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</si>
  <si>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</si>
  <si>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</si>
  <si>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</si>
  <si>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</si>
  <si>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</si>
  <si>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</si>
  <si>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</si>
  <si>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Земельный  налог с организаций, обладающих земельным участком, расположенным в границах сельских поселений</t>
  </si>
  <si>
    <t>Земельный 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</si>
  <si>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</si>
  <si>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   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</si>
  <si>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</si>
  <si>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 ,получаемые в виде арендной платы ,а также средства от продажи права на заключение договоров аренды за земли, находящие в собственности сельских поселений  (за исключением земельных участков муниципальных  бюджетных и автономных учреждений)</t>
  </si>
  <si>
    <t>Штрафы, санкции и возмещение ущерба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</si>
  <si>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</si>
  <si>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Безвозмездные поступления </t>
  </si>
  <si>
    <t xml:space="preserve">Дотации бюджетам бюджетной системы  Российской Федерации </t>
  </si>
  <si>
    <t>Дотации бюджетам сельских поселений на выравнивание  бюджетной обеспеченности</t>
  </si>
  <si>
    <t>Субсидии бюджетам бюджетной системы   Российской Федерации</t>
  </si>
  <si>
    <t>Прочие субсидии бюджетам сельских поселений/мест.иниц./</t>
  </si>
  <si>
    <t xml:space="preserve">Субвенции бюджетам бюджетной системы   Российской Федерации </t>
  </si>
  <si>
    <t>Субвенция бюджетам сельских поселений на осуществление полномочий по первичному воинскому учету на территориях, где отсутствуют военные комиссариаты</t>
  </si>
  <si>
    <t>Иные межбюджетные трансферты</t>
  </si>
  <si>
    <t>Прочие безвозмездные поступления</t>
  </si>
  <si>
    <t>Прочие безвозмездные поступления в бюджеты сельских поселений(прочие поступления)</t>
  </si>
  <si>
    <t>ВСЕГО:</t>
  </si>
  <si>
    <t xml:space="preserve">  Дотации бюджетам сельских поселений на поддержку мер по обеспечению сбалансированности бюджетов</t>
  </si>
  <si>
    <r>
      <t xml:space="preserve">Безвозмездные поступления от других бюджетов бюджетной системы </t>
    </r>
    <r>
      <rPr>
        <b/>
        <i/>
        <sz val="12"/>
        <color theme="1"/>
        <rFont val="Times New Roman"/>
        <family val="1"/>
        <charset val="204"/>
      </rPr>
      <t>Российской Федерации</t>
    </r>
  </si>
  <si>
    <t xml:space="preserve">ВЕДОМСТВЕННАЯ СТРУКТУРА </t>
  </si>
  <si>
    <t>ГРБС</t>
  </si>
  <si>
    <t>Рз</t>
  </si>
  <si>
    <t>ПР</t>
  </si>
  <si>
    <t>ЦСР</t>
  </si>
  <si>
    <t>ВР</t>
  </si>
  <si>
    <t>Сумма</t>
  </si>
  <si>
    <t>АДМИНИСТРАЦИЯ МИХАЙЛОВСКОГО СЕЛЬСКОГО ПОСЕЛЕНИЯ НОВОХОПЕРСКОГО РАЙОНА ВОРОНЕЖСКОЙ ОБЛАСТИ</t>
  </si>
  <si>
    <t>ОБЩЕГОСУДАРСТВЕННЫЕ ВОПРОСЫ</t>
  </si>
  <si>
    <t>О1</t>
  </si>
  <si>
    <t>Функционирование высшего должностного лица субъекта Российской Федерации и муниципального образования</t>
  </si>
  <si>
    <t>О2</t>
  </si>
  <si>
    <t>Муниципальная программа Михайловского сельского поселения «Развитие муниципального управления Михайловского сельского поселения Новохоперского муниципального района»</t>
  </si>
  <si>
    <t>01 0 00  00000</t>
  </si>
  <si>
    <t>Основное мероприятие «Финансовое и материально – техническое обеспечение деятельности органов местного самоуправления Михайловского сельского поселения Новохоперского муниципального района</t>
  </si>
  <si>
    <t>01 0 01 00000</t>
  </si>
  <si>
    <t>Расходы на обеспечение функций муниципальных органов местного самоуправления (Расходы на выплату персоналу в целях обеспечения  выполнения функций государственными (муниципальными) органами, казенными учреждениями ,органами управления государственными внебюджетными фондами)</t>
  </si>
  <si>
    <t>01 0 01 92010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</si>
  <si>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</si>
  <si>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О4</t>
  </si>
  <si>
    <r>
      <t xml:space="preserve"> </t>
    </r>
    <r>
      <rPr>
        <sz val="10"/>
        <color theme="1"/>
        <rFont val="Times New Roman"/>
        <family val="1"/>
        <charset val="204"/>
      </rPr>
      <t>Муниципальная программа Михайловского сельского поселения «Развитие муниципального управления Михайловского сельского поселения Новохоперского муниципального района»</t>
    </r>
  </si>
  <si>
    <t>Выполнение других расходных обязательств (Иные бюджетные ассигнования)</t>
  </si>
  <si>
    <t>Расходы на обеспечение функций муниципальных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</si>
  <si>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муниципальных органов местного самоуправления (Закупка товаров, работ и услуг для обеспечения государственных (муниципальных)  нужд)</t>
  </si>
  <si>
    <t>Обеспечение проведение выборов и референдумов</t>
  </si>
  <si>
    <t>Основное мероприятие «Проведение выборов в представительный орган сельского поселения»</t>
  </si>
  <si>
    <t>Проведение выборов в Совет народных депутатов Михайловского сельского поселения (Иные бюджетные ассигнования)</t>
  </si>
  <si>
    <t>Резервные фонды</t>
  </si>
  <si>
    <t>Основное мероприятие «Резервный фонд администрации Михайловского сельского поселения»</t>
  </si>
  <si>
    <t>Резервный фонд органов местного самоуправления  (финансовое обеспечение непредвиденных расходов)(Иные бюджетные ассигнования)</t>
  </si>
  <si>
    <t>Другие общегосударственные вопросы</t>
  </si>
  <si>
    <t>Основное мероприятие «Передача полномочий  другим бюджетам с бюджета Михайловского сельского поселения»</t>
  </si>
  <si>
    <t>Расходы на обеспечение функций муниципальных органов местного самоуправления (Иные межбюджетные трансферты)</t>
  </si>
  <si>
    <t>НАЦИОНАЛЬНАЯ ОБОРОНА</t>
  </si>
  <si>
    <t>Мобилизационная  и вневойсковая подготовка</t>
  </si>
  <si>
    <t>О3</t>
  </si>
  <si>
    <t>Основное мероприятие «Осуществление  первичного воинского учета на территориях, где отсутствуют военные комиссариаты»</t>
  </si>
  <si>
    <t>Мобилизационная и вневойсковая подготовка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</si>
  <si>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Мобилизационная и вневойсковая подготовка (Закупка товаров, работ и услуг для государственных (муниципальных)  нужд)</t>
  </si>
  <si>
    <t>Национальная безопасность и правоохранительная деятельность</t>
  </si>
  <si>
    <t>Обеспечение пожарной безопасности</t>
  </si>
  <si>
    <t>Обеспечение пожарной безопасности в рамках муниципальной программы Михайловского сельского поселения «Развитие муниципального управления Михайловского сельского поселения Новохоперского муниципального района»(Закупка товаров, работ и услуг для обеспечения государственных (муниципальных )нужд)</t>
  </si>
  <si>
    <t>НАЦИОНАЛЬНАЯ ЭКОНОМИКА</t>
  </si>
  <si>
    <t>Дорожное хозяйство (дорожные фонды)</t>
  </si>
  <si>
    <t>О9</t>
  </si>
  <si>
    <t>Муниципальная программа «Благоустройство территории и развитие жилищно-коммунального хозяйства Михайловского сельского поселения »</t>
  </si>
  <si>
    <t>Основное мероприятие «Расходы по дорожному хозяйству (дорожному фонду) на территории Михайловского сельского поселения»</t>
  </si>
  <si>
    <t>Выполнение других расходных обязательств по дорожному хозяйству (дорожному фонду) (Закупка товаров, работ и услуг для обеспечения государственных (муниципальных)  нужд)</t>
  </si>
  <si>
    <t>ЖИЛИЩНО-КОММУНАЛЬНОЕ ХОЗЯЙСТВО</t>
  </si>
  <si>
    <t>Коммунальное хозяйство</t>
  </si>
  <si>
    <t>Основное мероприятие «Расходы поселения на коммунальное хозяйство»</t>
  </si>
  <si>
    <t>Выполнение других расходных обязательств по коммунальному хозяйству  (Закупка товаров, работ и услуг для обеспечения государственных (муниципальных)  нужд</t>
  </si>
  <si>
    <t>Благоустройство</t>
  </si>
  <si>
    <t>Основное мероприятие «Уличное освещение»</t>
  </si>
  <si>
    <t>Выполнение других расходных обязательств по уличному освещению (Закупка товаров, работ и услуг для обеспечения  государственных (муниципальных)  нужд)</t>
  </si>
  <si>
    <t>Расходные  обязательства  по уличному освещению (Закупка товаров, работ и услуг для обеспечения  государственных (муниципальных)  нужд)</t>
  </si>
  <si>
    <t>Основное мероприятие «Организация и содержание мест захоронения»</t>
  </si>
  <si>
    <t>Выполнение других расходных обязательств по организации и содержанию мест захоронения (Закупка товаров, работ и услуг для обеспечения  государственных (муниципальных)  нужд)</t>
  </si>
  <si>
    <t>Основное мероприятие «Прочие мероприятия по благоустройству населенных пунктов  Михайловского сельского поселения»</t>
  </si>
  <si>
    <t>Выполнение других расходных обязательств по прочим мероприятиям по благоустройству (Закупка товаров, работ и услуг для обеспечения  государственных (муниципальных)  нужд)</t>
  </si>
  <si>
    <t>Основное мероприятие «Ремонт и содержание объектов водоснабжения»</t>
  </si>
  <si>
    <t>Мероприятие по ремонту и содержанию объектов водоснабжения (Закупка товаров ,работ и  услуг для обеспечения государственных (муниципальных) нужд)</t>
  </si>
  <si>
    <t>СОЦИАЛЬНАЯ ПОЛИТИКА</t>
  </si>
  <si>
    <t>Пенсионное обеспечение</t>
  </si>
  <si>
    <t>Муниципальная программа Михайловского сельского поселения «Развитие муниципального управления Михайловского сельского поселения Новохоперского  муниципального района»</t>
  </si>
  <si>
    <t>Основное мероприятие «Выплата пенсии за выслугу лет лицам , замещавших должности муниципальной службы в Михайловском сельском поселении»</t>
  </si>
  <si>
    <t>Доплаты к пенсиям муниципальных служащих Михайловского сельского поселения (Социальное обеспечение и иные выплаты населению)</t>
  </si>
  <si>
    <t>МКУК МИХАЙЛОВСКОГО СЕЛЬСКОГО ПОСЕЛЕНИЯ НОВОХОПЕРСКОГО РАЙОНА ВОРОНЕЖСКОЙ ОБЛАСТИ «МИХАЙЛОВСКИЙ КДЦ»</t>
  </si>
  <si>
    <t>КУЛЬТУРА И КИНЕМАТОГРАФИЯ</t>
  </si>
  <si>
    <t>О8</t>
  </si>
  <si>
    <t>Культура</t>
  </si>
  <si>
    <t>Муниципальная программа Михайловского сельского поселения «Развитие культуры  Михайловского сельского поселения Новохопёрского муниципального района»</t>
  </si>
  <si>
    <t>Основное мероприятие «Культурно- досуговая деятельность на территории Михайловского сельского поселения»</t>
  </si>
  <si>
    <t>Расходы на обеспечение деятельности (оказание услуг)  муниципальных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</si>
  <si>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государственных учреждений  (Закупка товаров, работ и услуг для обеспечения государственных (муниципальных)  нужд)</t>
  </si>
  <si>
    <t>01 0 01 90200</t>
  </si>
  <si>
    <t>01 0 00 00000</t>
  </si>
  <si>
    <t>01 0 06 91430</t>
  </si>
  <si>
    <t>01 0 00 00000 </t>
  </si>
  <si>
    <t>01 0 0000000</t>
  </si>
  <si>
    <t>01 0 04 00000</t>
  </si>
  <si>
    <t>01 0 04 90540</t>
  </si>
  <si>
    <t>01 0 00 0000</t>
  </si>
  <si>
    <t>01 0 03 0000</t>
  </si>
  <si>
    <t>01 0 03 51180</t>
  </si>
  <si>
    <t>02 0 00 00000</t>
  </si>
  <si>
    <t>02 0 01 00000</t>
  </si>
  <si>
    <t>02 0 01 90200</t>
  </si>
  <si>
    <t>02 0 01  S8850</t>
  </si>
  <si>
    <t>02 0 08 00000</t>
  </si>
  <si>
    <t>02 0 08 90200</t>
  </si>
  <si>
    <t>02 0 02 00000</t>
  </si>
  <si>
    <t>02 0 02  90210</t>
  </si>
  <si>
    <t>02 0 02  S8670</t>
  </si>
  <si>
    <t>02 0 05 00000</t>
  </si>
  <si>
    <t>02 0 05  90240</t>
  </si>
  <si>
    <t>02 0 06  00000</t>
  </si>
  <si>
    <t>02 0 06  90250</t>
  </si>
  <si>
    <t>02 0 06  S8910</t>
  </si>
  <si>
    <t>01 0 02 00000</t>
  </si>
  <si>
    <t>01 0 02 90470</t>
  </si>
  <si>
    <t>03 0 00 00000</t>
  </si>
  <si>
    <t>03 0 01 00000</t>
  </si>
  <si>
    <t>03 0 01 00590</t>
  </si>
  <si>
    <t xml:space="preserve">                                                                                                                                                                                тыс. рублей</t>
  </si>
  <si>
    <t>Обеспечение противопожарной безопасности</t>
  </si>
  <si>
    <t>01 0 06 00000</t>
  </si>
  <si>
    <t>Выполнение других расходных обязательств по прочим мероприятиям  (Закупка товаров, работ и услуг для обеспечения государственных (муниципальных)  нужд)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</si>
  <si>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</si>
  <si>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муниципальных органов местного самоуправления (Закупка товаров, работ и услуг для обеспечения  государственных (муниципальных)  нужд)</t>
  </si>
  <si>
    <t>Муниципальная программа  Михайловского сельского поселения «Развитие муниципального управления Михайловского сельского поселения Новохоперского муниципального района»</t>
  </si>
  <si>
    <t>Резервный фонд органов местного самоуправления  (финансовое обеспечение непредвиденных расходов (Иные бюджетные ассигнования)</t>
  </si>
  <si>
    <t> 500</t>
  </si>
  <si>
    <t>Мобилизационная и вневойсковая подготовка (Закупка товаров, работ и услуг для обеспечения государственных (муниципальных)  нужд)</t>
  </si>
  <si>
    <t>Обеспечение пожарной безопасности в рамках муниципальной программы Михайловского сельского поселения «Развитие муниципального управления Михайловского сельского поселения Новохоперского муниципального района»(Закупка товаров, работ и услуг для обеспечения  государственных (муниципальных )нужд)</t>
  </si>
  <si>
    <t>02006S8430</t>
  </si>
  <si>
    <t>Муниципальная программа «Благоустройство территории и развитие жилищно-коммунального хозяйства Михайловского сельского поселения»</t>
  </si>
  <si>
    <t>Выполнение других расходных обязательств по дорожному хозяйству (дорожному фонду (Закупка товаров, работ и услуг для обеспечения государственных (муниципальных)  нужд)</t>
  </si>
  <si>
    <t>02001S8850</t>
  </si>
  <si>
    <t>Выполнение других расходных обязательств по уличному освещению (Закупка товаров, работ и услуг для обеспечения государственных (муниципальных)  нужд)</t>
  </si>
  <si>
    <t>Расходные обязательства  по уличному освещению (Закупка товаров, работ и услуг для обеспечения  государственных (муниципальных)  нужд)</t>
  </si>
  <si>
    <t>02002S8670</t>
  </si>
  <si>
    <t>Выполнение других расходных обязательств по организации и содержанию мест захоронения (Закупка товаров, работ и услуг для обеспечения государственных (муниципальных)  нужд)</t>
  </si>
  <si>
    <t>02 0 05 90240</t>
  </si>
  <si>
    <t>02 0 06 00000</t>
  </si>
  <si>
    <t>Выполнение других расходных обязательств по прочим мероприятиям по благоустройству (Закупка товаров, работ и услуг для обеспечения государственных (муниципальных)  нужд)</t>
  </si>
  <si>
    <t>02 0 06 90250</t>
  </si>
  <si>
    <t>02 0 06 S8910</t>
  </si>
  <si>
    <t>02 0 06 78910</t>
  </si>
  <si>
    <t>Расходы на обеспечение деятельности (оказание услуг) государственных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</si>
  <si>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Расходы на обеспечение деятельности (оказание услуг) государственных учреждений (Иные бюджетные ассигнования)</t>
  </si>
  <si>
    <t>Распределение бюджетных ассигнований по разделам, подразделам,                                                                                                                                                                                                                                                                                                                                                                                                           целевым статьям (муниципальным программам Михайловского поселения),                                                                                                                                                                                                                                                                                                                                                                                        группам видов расходов разделам, подразделам классификации расходов                                                                                                                                                                                                                                                                                                                                                                                                      бюджета поселения на 2024 год</t>
  </si>
  <si>
    <t>тыс.рублей</t>
  </si>
  <si>
    <t>№ п/п</t>
  </si>
  <si>
    <t>РЗ</t>
  </si>
  <si>
    <t xml:space="preserve">Сумма </t>
  </si>
  <si>
    <t>В С Е Г О</t>
  </si>
  <si>
    <t xml:space="preserve">Муниципальная программа Михайловского сельского поселения «Развитие муниципального управления Михайловского сельского поселения Новохоперского муниципального района» </t>
  </si>
  <si>
    <t xml:space="preserve">                             Распределение бюджетных ассигнований по целевым статьям (муниципальным программам Михайловского поселения), группам видов расходов, разделам, подразделам классификации расходов бюджета поселения на 2024 год</t>
  </si>
  <si>
    <r>
      <t xml:space="preserve"> 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Передача полномочий другим бюджетам с бюджета  Михайловского сельского поселения (Иные бюджетные трансферты) </t>
    </r>
  </si>
  <si>
    <t xml:space="preserve">Обеспечение пожарной безопасности в рамках муниципальной программы Михайловского сельского поселения «Развитие муниципального управления Михайловского сельского поселения Новохоперского муниципального района»(Закупка товаров, работ и услуг для обеспечения государственных (муниципальных )нужд)                                                       </t>
  </si>
  <si>
    <t>Основное мероприятие «Выплата пенсии за выслугу лет лицам ,замещавших должности муниципальной службы в Михайловском сельском поселении»</t>
  </si>
  <si>
    <t>Доплаты к пенсиям муниципальных служащих Михайловского сельского  поселения(Социальное обеспечение и иные выплаты населению)</t>
  </si>
  <si>
    <t>01 0 03 00000</t>
  </si>
  <si>
    <t>Мобилизационная и вневойсковая подготовка в рамках муниципальной программы Михайловского сельского поселения «Развитие муниципального управления Михайловского сельского поселения Новохоперского муниципального района» (Закупка товаров, работ и услуг для обеспечения государственных (муниципальных)  нужд)</t>
  </si>
  <si>
    <t>Резервный фонд органов местного самоуправления  (финансовое обеспечение непредвиденных расходов) (Иные бюджетные ассигнования)</t>
  </si>
  <si>
    <t xml:space="preserve">02 0 00 00000 </t>
  </si>
  <si>
    <t>02 0  08 00000</t>
  </si>
  <si>
    <t>02 0  08 90200</t>
  </si>
  <si>
    <t>02 0 02 90210</t>
  </si>
  <si>
    <t>О5</t>
  </si>
  <si>
    <t>Расходные обязательства  по уличному освещению (Закупка товаров, работ и услуг для обеспечения государственных (муниципальных)  нужд)</t>
  </si>
  <si>
    <t>02 0 02 S8670</t>
  </si>
  <si>
    <t xml:space="preserve">Муниципальная программа Михайловского сельского поселения «Развитие культуры Михайловского сельского поселения Новохопёрского муниципального района» </t>
  </si>
  <si>
    <t>Расходы на обеспечение деятельности (оказание услуг) государственных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</si>
  <si>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государственных учреждений (Закупка товаров, работ и услуг для обеспечения государственных (муниципальных)  нужд)</t>
  </si>
  <si>
    <t>1.1</t>
  </si>
  <si>
    <t>1.1.1.</t>
  </si>
  <si>
    <t>1.1.2</t>
  </si>
  <si>
    <t>1.1.3</t>
  </si>
  <si>
    <t>1.1.4</t>
  </si>
  <si>
    <t>1.1.5</t>
  </si>
  <si>
    <t>1.1.6</t>
  </si>
  <si>
    <t>1.1.7</t>
  </si>
  <si>
    <t>1.1.8</t>
  </si>
  <si>
    <t>1.2</t>
  </si>
  <si>
    <t>1.2.1</t>
  </si>
  <si>
    <t>1.3</t>
  </si>
  <si>
    <t>1.3.1</t>
  </si>
  <si>
    <t>1.3.2</t>
  </si>
  <si>
    <t>1.4</t>
  </si>
  <si>
    <t>1.4.1</t>
  </si>
  <si>
    <t>2.1</t>
  </si>
  <si>
    <t>2.2</t>
  </si>
  <si>
    <t>2.2.1</t>
  </si>
  <si>
    <t>2.2.2</t>
  </si>
  <si>
    <t>2.3</t>
  </si>
  <si>
    <t>2.3.1</t>
  </si>
  <si>
    <t>2.4</t>
  </si>
  <si>
    <t>2.4.1</t>
  </si>
  <si>
    <t>2.4.2</t>
  </si>
  <si>
    <t>2.5</t>
  </si>
  <si>
    <t>2.5.1</t>
  </si>
  <si>
    <t>2.6</t>
  </si>
  <si>
    <t>2.6.1</t>
  </si>
  <si>
    <t>2.6.2</t>
  </si>
  <si>
    <t>2.6.3</t>
  </si>
  <si>
    <t>3</t>
  </si>
  <si>
    <t>3.1</t>
  </si>
  <si>
    <t>3.1.2</t>
  </si>
  <si>
    <t>3.1.3</t>
  </si>
  <si>
    <t>01</t>
  </si>
  <si>
    <t>02</t>
  </si>
  <si>
    <t>07</t>
  </si>
  <si>
    <t>04</t>
  </si>
  <si>
    <t>03</t>
  </si>
  <si>
    <t>09</t>
  </si>
  <si>
    <t>05</t>
  </si>
  <si>
    <t>08</t>
  </si>
  <si>
    <t>марта</t>
  </si>
  <si>
    <t xml:space="preserve">                                                                   марта</t>
  </si>
  <si>
    <r>
      <t xml:space="preserve">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Приложение 2</t>
    </r>
  </si>
  <si>
    <t>Приложение 3</t>
  </si>
  <si>
    <t xml:space="preserve">                           </t>
  </si>
  <si>
    <t>Основное мероприятие «Обустройство контейнерных площадок»</t>
  </si>
  <si>
    <t>02 0 08 S8000</t>
  </si>
  <si>
    <t xml:space="preserve"> Приложение 4</t>
  </si>
  <si>
    <t xml:space="preserve"> Приложение 5</t>
  </si>
  <si>
    <t>от</t>
  </si>
  <si>
    <t>01 0 01 79180</t>
  </si>
  <si>
    <t>01 0 01 70100</t>
  </si>
  <si>
    <t>0</t>
  </si>
  <si>
    <t>Межбюджетные трансферты, передаваемые бюджетам сельских поселений 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(дор.фонд)</t>
  </si>
  <si>
    <t>02 0 028 S8000</t>
  </si>
  <si>
    <t>02 0 08 S8910</t>
  </si>
  <si>
    <t>0001 00 00000 00 0000 000</t>
  </si>
  <si>
    <t>0001 01 00000 00 0000 000</t>
  </si>
  <si>
    <t>0001 05 00000 00 0000 000</t>
  </si>
  <si>
    <t xml:space="preserve">0001 01 02000 01 0000 110 </t>
  </si>
  <si>
    <t>0001 05 02000 02 0000 110</t>
  </si>
  <si>
    <t>0001 05 03000 01 0000 110</t>
  </si>
  <si>
    <t>0001 06 00000 00 0000 000</t>
  </si>
  <si>
    <t>0001 06 01030 10 0000 110</t>
  </si>
  <si>
    <t>000 1 06 06000 00 0000 000</t>
  </si>
  <si>
    <t>000 1 06 06033 10 0000 110</t>
  </si>
  <si>
    <t xml:space="preserve"> 0001 06 06043 10 0000 110</t>
  </si>
  <si>
    <t>0001 08 00000 00 0000 000</t>
  </si>
  <si>
    <t xml:space="preserve">0001 08 04020 01 0000 110   </t>
  </si>
  <si>
    <t>0001 11 00000 00 0000 000</t>
  </si>
  <si>
    <t>0001 16 07090 10 0000 140</t>
  </si>
  <si>
    <t>0002 00 00000 00 0000 000</t>
  </si>
  <si>
    <t>0002 02 00000 00 0000 000</t>
  </si>
  <si>
    <t>0002 02 10000 00 0000 150</t>
  </si>
  <si>
    <t>0002  02 15001 10 0000 150</t>
  </si>
  <si>
    <t>0002  02 15002 10 0000 150</t>
  </si>
  <si>
    <t>0002 02 20000 00 0000 150</t>
  </si>
  <si>
    <t xml:space="preserve">0002 02 35118 10 0000 150 </t>
  </si>
  <si>
    <t>0002 02 40000 00 0000 150</t>
  </si>
  <si>
    <t>0002 02 40014 10 0000 150</t>
  </si>
  <si>
    <t>0002  02 49999 10 0000 150</t>
  </si>
  <si>
    <t>0002 07 000000000000 150</t>
  </si>
  <si>
    <t>0002 07 05030 10 0001 150</t>
  </si>
  <si>
    <t>00001 00 00 00 00 0000 000</t>
  </si>
  <si>
    <t>00001 05 00 00 00 0000 000</t>
  </si>
  <si>
    <t>00001 05 00 00 00 0000 500</t>
  </si>
  <si>
    <t>00001 05 02 01 10 0000 510</t>
  </si>
  <si>
    <t>00001 05 00 00 00 0000 600</t>
  </si>
  <si>
    <t>00001 05 02 01 10 0000 610</t>
  </si>
  <si>
    <t xml:space="preserve">Источники внутреннего финансирования дефицита бюджета поселения за 2024 год  </t>
  </si>
  <si>
    <t xml:space="preserve">Сумма   , тыс.рублей   </t>
  </si>
  <si>
    <t xml:space="preserve">          "      "                    2025 г.                  №</t>
  </si>
  <si>
    <t xml:space="preserve">                                                                      к Решению Совета народных депутатов</t>
  </si>
  <si>
    <t xml:space="preserve">               "Об исполнении бюджета Михайловского сельского поселения за 2024 год"</t>
  </si>
  <si>
    <t xml:space="preserve">                                                                          Михайловского  сельского поселения</t>
  </si>
  <si>
    <t xml:space="preserve">                                                              от  "   " </t>
  </si>
  <si>
    <t xml:space="preserve">2025г. № </t>
  </si>
  <si>
    <t xml:space="preserve">2025г.                № </t>
  </si>
  <si>
    <t>0001 11 05025 10 0000 120</t>
  </si>
  <si>
    <t xml:space="preserve">0001 16 00000 00 0000 000 </t>
  </si>
  <si>
    <t>Прочие  межбюджетные трансферты,передаваемые бюджетам сельских поселений (кап.рем.дорог-2000,05638т.р.  МБТ на приобр.автотранспорта-952,9т.р.  улич.освещ.-39,24663т.руб. обуст.конт.площ.-882,36534т.р.на выпл.премии главам пос.,74,07469)</t>
  </si>
  <si>
    <t xml:space="preserve">   от   "  "</t>
  </si>
  <si>
    <t xml:space="preserve">2025г.  № </t>
  </si>
  <si>
    <t xml:space="preserve">        от " "   </t>
  </si>
  <si>
    <t>"  "</t>
  </si>
  <si>
    <t>2025 г.   №</t>
  </si>
  <si>
    <t xml:space="preserve">РАСХОДОВ  БЮДЖЕТА МИХАЙЛОВСКОГО СЕЛЬСКОГО ПОСЕЛЕНИЯ  ЗА  2024  ГОД </t>
  </si>
  <si>
    <t xml:space="preserve">                    "Об исполнении бюджета Михайловского сельского поселения за 2024 год"</t>
  </si>
  <si>
    <t>0002 02 29999 10 0000 150</t>
  </si>
  <si>
    <t>0002 02 30000 00 0000 150</t>
  </si>
</sst>
</file>

<file path=xl/styles.xml><?xml version="1.0" encoding="utf-8"?>
<styleSheet xmlns="http://schemas.openxmlformats.org/spreadsheetml/2006/main">
  <numFmts count="1">
    <numFmt numFmtId="164" formatCode="0.00000"/>
  </numFmts>
  <fonts count="2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9" fillId="0" borderId="0" xfId="0" applyFont="1"/>
    <xf numFmtId="0" fontId="6" fillId="0" borderId="4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13" fillId="0" borderId="3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3" fillId="0" borderId="0" xfId="0" applyFont="1"/>
    <xf numFmtId="0" fontId="11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12" fillId="0" borderId="3" xfId="0" applyFont="1" applyBorder="1" applyAlignment="1">
      <alignment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0" xfId="0"/>
    <xf numFmtId="0" fontId="14" fillId="0" borderId="3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14" fillId="0" borderId="6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/>
    <xf numFmtId="0" fontId="1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4" fillId="2" borderId="2" xfId="0" applyFont="1" applyFill="1" applyBorder="1" applyAlignment="1">
      <alignment wrapText="1"/>
    </xf>
    <xf numFmtId="0" fontId="14" fillId="0" borderId="2" xfId="0" applyFont="1" applyBorder="1"/>
    <xf numFmtId="0" fontId="16" fillId="0" borderId="2" xfId="0" applyFont="1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5" fillId="0" borderId="5" xfId="0" applyFont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0" fillId="0" borderId="10" xfId="0" applyBorder="1"/>
    <xf numFmtId="0" fontId="14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3" xfId="0" applyFont="1" applyBorder="1"/>
    <xf numFmtId="0" fontId="1" fillId="0" borderId="10" xfId="0" applyFont="1" applyBorder="1"/>
    <xf numFmtId="0" fontId="14" fillId="2" borderId="5" xfId="0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" xfId="0" applyFont="1" applyBorder="1"/>
    <xf numFmtId="0" fontId="5" fillId="0" borderId="3" xfId="0" applyFont="1" applyBorder="1" applyAlignment="1">
      <alignment wrapText="1"/>
    </xf>
    <xf numFmtId="0" fontId="7" fillId="0" borderId="3" xfId="0" applyFont="1" applyBorder="1"/>
    <xf numFmtId="0" fontId="5" fillId="0" borderId="3" xfId="0" applyFont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7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3" xfId="0" applyFont="1" applyBorder="1" applyAlignment="1">
      <alignment wrapText="1"/>
    </xf>
    <xf numFmtId="49" fontId="5" fillId="0" borderId="2" xfId="0" applyNumberFormat="1" applyFont="1" applyBorder="1"/>
    <xf numFmtId="49" fontId="7" fillId="0" borderId="2" xfId="0" applyNumberFormat="1" applyFont="1" applyBorder="1"/>
    <xf numFmtId="0" fontId="5" fillId="0" borderId="8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0" borderId="10" xfId="0" applyNumberFormat="1" applyFont="1" applyBorder="1"/>
    <xf numFmtId="49" fontId="5" fillId="0" borderId="7" xfId="0" applyNumberFormat="1" applyFont="1" applyBorder="1"/>
    <xf numFmtId="164" fontId="18" fillId="0" borderId="3" xfId="0" applyNumberFormat="1" applyFont="1" applyBorder="1" applyAlignment="1">
      <alignment horizontal="center"/>
    </xf>
    <xf numFmtId="164" fontId="18" fillId="0" borderId="3" xfId="0" applyNumberFormat="1" applyFont="1" applyBorder="1"/>
    <xf numFmtId="164" fontId="19" fillId="0" borderId="3" xfId="0" applyNumberFormat="1" applyFont="1" applyBorder="1" applyAlignment="1">
      <alignment horizontal="center"/>
    </xf>
    <xf numFmtId="164" fontId="19" fillId="0" borderId="3" xfId="0" applyNumberFormat="1" applyFont="1" applyBorder="1"/>
    <xf numFmtId="1" fontId="5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/>
    </xf>
    <xf numFmtId="49" fontId="14" fillId="2" borderId="3" xfId="0" applyNumberFormat="1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 wrapText="1"/>
    </xf>
    <xf numFmtId="0" fontId="0" fillId="0" borderId="0" xfId="0" applyFont="1"/>
    <xf numFmtId="49" fontId="1" fillId="2" borderId="4" xfId="0" applyNumberFormat="1" applyFont="1" applyFill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5" fillId="2" borderId="3" xfId="0" applyNumberFormat="1" applyFont="1" applyFill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0" fillId="0" borderId="0" xfId="0"/>
    <xf numFmtId="0" fontId="2" fillId="0" borderId="0" xfId="0" applyFont="1" applyAlignment="1"/>
    <xf numFmtId="0" fontId="0" fillId="0" borderId="0" xfId="0"/>
    <xf numFmtId="0" fontId="2" fillId="0" borderId="0" xfId="0" applyFont="1" applyAlignment="1"/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/>
    <xf numFmtId="0" fontId="0" fillId="0" borderId="0" xfId="0"/>
    <xf numFmtId="0" fontId="19" fillId="0" borderId="2" xfId="0" applyFont="1" applyBorder="1" applyAlignment="1">
      <alignment wrapText="1"/>
    </xf>
    <xf numFmtId="0" fontId="20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0" fillId="0" borderId="0" xfId="0"/>
    <xf numFmtId="49" fontId="7" fillId="0" borderId="0" xfId="0" applyNumberFormat="1" applyFont="1" applyBorder="1"/>
    <xf numFmtId="0" fontId="0" fillId="0" borderId="0" xfId="0"/>
    <xf numFmtId="0" fontId="0" fillId="0" borderId="0" xfId="0"/>
    <xf numFmtId="164" fontId="19" fillId="0" borderId="5" xfId="0" applyNumberFormat="1" applyFont="1" applyBorder="1" applyAlignment="1">
      <alignment horizontal="center"/>
    </xf>
    <xf numFmtId="164" fontId="4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2" fillId="0" borderId="3" xfId="0" applyNumberFormat="1" applyFont="1" applyBorder="1" applyAlignment="1"/>
    <xf numFmtId="164" fontId="12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vertical="top"/>
    </xf>
    <xf numFmtId="164" fontId="14" fillId="0" borderId="3" xfId="0" applyNumberFormat="1" applyFont="1" applyBorder="1" applyAlignment="1">
      <alignment horizontal="center"/>
    </xf>
    <xf numFmtId="164" fontId="14" fillId="0" borderId="3" xfId="0" applyNumberFormat="1" applyFont="1" applyBorder="1"/>
    <xf numFmtId="164" fontId="14" fillId="0" borderId="8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1" fillId="0" borderId="10" xfId="0" applyNumberFormat="1" applyFont="1" applyBorder="1"/>
    <xf numFmtId="164" fontId="14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/>
    <xf numFmtId="164" fontId="1" fillId="2" borderId="5" xfId="0" applyNumberFormat="1" applyFont="1" applyFill="1" applyBorder="1" applyAlignment="1">
      <alignment horizontal="center"/>
    </xf>
    <xf numFmtId="164" fontId="14" fillId="2" borderId="8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3" xfId="0" applyNumberFormat="1" applyFont="1" applyBorder="1"/>
    <xf numFmtId="164" fontId="14" fillId="2" borderId="3" xfId="0" applyNumberFormat="1" applyFont="1" applyFill="1" applyBorder="1"/>
    <xf numFmtId="164" fontId="0" fillId="0" borderId="0" xfId="0" applyNumberFormat="1"/>
    <xf numFmtId="164" fontId="18" fillId="0" borderId="5" xfId="0" applyNumberFormat="1" applyFont="1" applyBorder="1" applyAlignment="1">
      <alignment horizontal="center"/>
    </xf>
    <xf numFmtId="0" fontId="0" fillId="0" borderId="0" xfId="0"/>
    <xf numFmtId="0" fontId="2" fillId="0" borderId="0" xfId="0" applyFont="1" applyAlignment="1"/>
    <xf numFmtId="0" fontId="0" fillId="0" borderId="0" xfId="0"/>
    <xf numFmtId="0" fontId="2" fillId="0" borderId="0" xfId="0" applyFont="1" applyAlignment="1"/>
    <xf numFmtId="0" fontId="1" fillId="0" borderId="0" xfId="0" applyFont="1"/>
    <xf numFmtId="0" fontId="14" fillId="0" borderId="3" xfId="0" applyFont="1" applyBorder="1" applyAlignment="1"/>
    <xf numFmtId="0" fontId="1" fillId="0" borderId="3" xfId="0" applyFont="1" applyBorder="1" applyAlignment="1"/>
    <xf numFmtId="0" fontId="21" fillId="0" borderId="2" xfId="0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left" wrapText="1"/>
    </xf>
    <xf numFmtId="0" fontId="24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wrapText="1"/>
    </xf>
    <xf numFmtId="0" fontId="25" fillId="0" borderId="0" xfId="0" applyFont="1"/>
    <xf numFmtId="0" fontId="0" fillId="0" borderId="12" xfId="0" applyBorder="1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right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0" applyFont="1" applyBorder="1"/>
    <xf numFmtId="0" fontId="7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A7" sqref="A7:C7"/>
    </sheetView>
  </sheetViews>
  <sheetFormatPr defaultRowHeight="15"/>
  <cols>
    <col min="1" max="1" width="29.85546875" customWidth="1"/>
    <col min="2" max="2" width="29.42578125" customWidth="1"/>
    <col min="3" max="3" width="19.5703125" customWidth="1"/>
    <col min="4" max="8" width="9.140625" hidden="1" customWidth="1"/>
    <col min="9" max="9" width="0.140625" hidden="1" customWidth="1"/>
  </cols>
  <sheetData>
    <row r="1" spans="1:10" s="130" customFormat="1" ht="15.75">
      <c r="A1" s="188" t="s">
        <v>0</v>
      </c>
      <c r="B1" s="188"/>
      <c r="C1" s="188"/>
      <c r="D1" s="188"/>
      <c r="E1" s="188"/>
      <c r="F1" s="188"/>
      <c r="G1" s="188"/>
      <c r="H1" s="188"/>
      <c r="I1" s="188"/>
    </row>
    <row r="2" spans="1:10" s="130" customFormat="1" ht="17.25" customHeight="1">
      <c r="A2" s="174" t="s">
        <v>301</v>
      </c>
      <c r="B2" s="131"/>
      <c r="C2" s="131"/>
    </row>
    <row r="3" spans="1:10" s="130" customFormat="1" ht="15.75">
      <c r="A3" s="174" t="s">
        <v>303</v>
      </c>
      <c r="B3" s="131"/>
      <c r="C3" s="131"/>
    </row>
    <row r="4" spans="1:10" s="173" customFormat="1" ht="15.75" customHeight="1">
      <c r="A4" s="194" t="s">
        <v>302</v>
      </c>
      <c r="B4" s="194"/>
      <c r="C4" s="194"/>
      <c r="D4" s="194"/>
      <c r="E4" s="194"/>
      <c r="F4" s="194"/>
      <c r="G4" s="194"/>
      <c r="H4" s="194"/>
      <c r="I4" s="194"/>
    </row>
    <row r="5" spans="1:10" s="130" customFormat="1" ht="15" customHeight="1">
      <c r="B5" s="195" t="s">
        <v>300</v>
      </c>
      <c r="C5" s="195"/>
    </row>
    <row r="6" spans="1:10" s="130" customFormat="1">
      <c r="B6" s="177"/>
    </row>
    <row r="7" spans="1:10" ht="44.25" customHeight="1" thickBot="1">
      <c r="A7" s="192" t="s">
        <v>298</v>
      </c>
      <c r="B7" s="192"/>
      <c r="C7" s="192"/>
    </row>
    <row r="8" spans="1:10" ht="36" customHeight="1">
      <c r="A8" s="189" t="s">
        <v>3</v>
      </c>
      <c r="B8" s="191" t="s">
        <v>4</v>
      </c>
      <c r="C8" s="193" t="s">
        <v>299</v>
      </c>
      <c r="D8" s="193"/>
      <c r="E8" s="193"/>
      <c r="F8" s="193"/>
      <c r="G8" s="193"/>
      <c r="H8" s="193"/>
      <c r="I8" s="193"/>
      <c r="J8" s="187"/>
    </row>
    <row r="9" spans="1:10" ht="30" thickBot="1">
      <c r="A9" s="190"/>
      <c r="B9" s="190"/>
      <c r="C9" s="2" t="s">
        <v>5</v>
      </c>
      <c r="D9" s="2" t="s">
        <v>6</v>
      </c>
      <c r="E9" s="2" t="s">
        <v>7</v>
      </c>
      <c r="F9" s="10"/>
      <c r="G9" s="10"/>
      <c r="H9" s="10"/>
      <c r="I9" s="10"/>
    </row>
    <row r="10" spans="1:10" ht="60.75" customHeight="1" thickBot="1">
      <c r="A10" s="3" t="s">
        <v>8</v>
      </c>
      <c r="B10" s="178" t="s">
        <v>292</v>
      </c>
      <c r="C10" s="4">
        <v>991.35639000000003</v>
      </c>
      <c r="D10" s="4">
        <v>0</v>
      </c>
      <c r="E10" s="4">
        <v>0</v>
      </c>
      <c r="F10" s="9"/>
      <c r="G10" s="9"/>
      <c r="H10" s="9"/>
      <c r="I10" s="9"/>
    </row>
    <row r="11" spans="1:10" ht="51" customHeight="1" thickBot="1">
      <c r="A11" s="6" t="s">
        <v>9</v>
      </c>
      <c r="B11" s="178" t="s">
        <v>293</v>
      </c>
      <c r="C11" s="4">
        <v>991.35639000000003</v>
      </c>
      <c r="D11" s="4">
        <v>0</v>
      </c>
      <c r="E11" s="4">
        <v>0</v>
      </c>
      <c r="F11" s="9"/>
      <c r="G11" s="9"/>
      <c r="H11" s="9"/>
      <c r="I11" s="9"/>
    </row>
    <row r="12" spans="1:10" ht="43.5" customHeight="1" thickBot="1">
      <c r="A12" s="7" t="s">
        <v>10</v>
      </c>
      <c r="B12" s="179" t="s">
        <v>294</v>
      </c>
      <c r="C12" s="5">
        <v>-11734.20585</v>
      </c>
      <c r="D12" s="5">
        <f t="shared" ref="D12:I12" si="0">D13</f>
        <v>4010.7466300000001</v>
      </c>
      <c r="E12" s="5">
        <f t="shared" si="0"/>
        <v>4023.34663</v>
      </c>
      <c r="F12" s="5">
        <f t="shared" si="0"/>
        <v>0</v>
      </c>
      <c r="G12" s="5">
        <f t="shared" si="0"/>
        <v>0</v>
      </c>
      <c r="H12" s="5">
        <f t="shared" si="0"/>
        <v>0</v>
      </c>
      <c r="I12" s="5">
        <f t="shared" si="0"/>
        <v>0</v>
      </c>
    </row>
    <row r="13" spans="1:10" ht="51.75" customHeight="1" thickBot="1">
      <c r="A13" s="7" t="s">
        <v>11</v>
      </c>
      <c r="B13" s="179" t="s">
        <v>295</v>
      </c>
      <c r="C13" s="5">
        <v>-11734.20585</v>
      </c>
      <c r="D13" s="5">
        <v>4010.7466300000001</v>
      </c>
      <c r="E13" s="5">
        <v>4023.34663</v>
      </c>
      <c r="F13" s="9"/>
      <c r="G13" s="9"/>
      <c r="H13" s="9"/>
      <c r="I13" s="9"/>
    </row>
    <row r="14" spans="1:10" ht="44.25" customHeight="1" thickBot="1">
      <c r="A14" s="7" t="s">
        <v>12</v>
      </c>
      <c r="B14" s="179" t="s">
        <v>296</v>
      </c>
      <c r="C14" s="5">
        <v>12725.562239999999</v>
      </c>
      <c r="D14" s="5">
        <f t="shared" ref="D14:I14" si="1">D15</f>
        <v>4010.7466300000001</v>
      </c>
      <c r="E14" s="5">
        <f t="shared" si="1"/>
        <v>4023.34663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</row>
    <row r="15" spans="1:10" ht="51.75" customHeight="1" thickBot="1">
      <c r="A15" s="7" t="s">
        <v>13</v>
      </c>
      <c r="B15" s="179" t="s">
        <v>297</v>
      </c>
      <c r="C15" s="5">
        <v>12725.562239999999</v>
      </c>
      <c r="D15" s="5">
        <v>4010.7466300000001</v>
      </c>
      <c r="E15" s="5">
        <v>4023.34663</v>
      </c>
      <c r="F15" s="9"/>
      <c r="G15" s="9"/>
      <c r="H15" s="9"/>
      <c r="I15" s="9"/>
    </row>
    <row r="16" spans="1:10" ht="15.75">
      <c r="A16" s="1" t="s">
        <v>14</v>
      </c>
    </row>
  </sheetData>
  <mergeCells count="7">
    <mergeCell ref="A1:I1"/>
    <mergeCell ref="A8:A9"/>
    <mergeCell ref="B8:B9"/>
    <mergeCell ref="A7:C7"/>
    <mergeCell ref="C8:I8"/>
    <mergeCell ref="A4:I4"/>
    <mergeCell ref="B5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5"/>
  <sheetViews>
    <sheetView topLeftCell="A40" workbookViewId="0">
      <selection activeCell="A38" sqref="A38"/>
    </sheetView>
  </sheetViews>
  <sheetFormatPr defaultRowHeight="15"/>
  <cols>
    <col min="1" max="1" width="28.85546875" customWidth="1"/>
    <col min="2" max="2" width="41.140625" customWidth="1"/>
    <col min="3" max="3" width="15.7109375" customWidth="1"/>
  </cols>
  <sheetData>
    <row r="1" spans="1:11" s="132" customFormat="1" ht="15.75">
      <c r="A1" s="196" t="s">
        <v>251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s="132" customFormat="1" ht="15.75">
      <c r="A2" s="133" t="s">
        <v>1</v>
      </c>
      <c r="B2" s="133"/>
      <c r="C2" s="133"/>
    </row>
    <row r="3" spans="1:11" s="132" customFormat="1" ht="15.75">
      <c r="A3" s="133" t="s">
        <v>2</v>
      </c>
      <c r="B3" s="133"/>
      <c r="C3" s="133"/>
    </row>
    <row r="4" spans="1:11" s="175" customFormat="1" ht="15.75">
      <c r="A4" s="205" t="s">
        <v>302</v>
      </c>
      <c r="B4" s="205"/>
      <c r="C4" s="205"/>
    </row>
    <row r="5" spans="1:11" s="132" customFormat="1">
      <c r="A5" s="135"/>
      <c r="B5" s="136" t="s">
        <v>304</v>
      </c>
      <c r="C5" s="135" t="s">
        <v>306</v>
      </c>
      <c r="D5" s="135"/>
      <c r="E5" s="135"/>
      <c r="F5" s="135"/>
      <c r="G5" s="135"/>
      <c r="H5" s="135"/>
      <c r="I5" s="135"/>
      <c r="J5" s="135"/>
      <c r="K5" s="135"/>
    </row>
    <row r="6" spans="1:11">
      <c r="A6" s="11"/>
      <c r="B6" s="204"/>
      <c r="C6" s="204"/>
      <c r="D6" s="12"/>
    </row>
    <row r="7" spans="1:11" ht="18.75" customHeight="1">
      <c r="A7" s="202" t="s">
        <v>15</v>
      </c>
      <c r="B7" s="202"/>
      <c r="C7" s="202"/>
      <c r="D7" s="197"/>
    </row>
    <row r="8" spans="1:11" ht="16.5" customHeight="1">
      <c r="A8" s="202"/>
      <c r="B8" s="202"/>
      <c r="C8" s="202"/>
      <c r="D8" s="197"/>
    </row>
    <row r="9" spans="1:11" ht="16.5" thickBot="1">
      <c r="B9" s="203" t="s">
        <v>16</v>
      </c>
      <c r="C9" s="203"/>
    </row>
    <row r="10" spans="1:11" ht="47.25" customHeight="1">
      <c r="A10" s="198" t="s">
        <v>17</v>
      </c>
      <c r="B10" s="198" t="s">
        <v>18</v>
      </c>
      <c r="C10" s="200" t="s">
        <v>19</v>
      </c>
    </row>
    <row r="11" spans="1:11" ht="15.75" thickBot="1">
      <c r="A11" s="199"/>
      <c r="B11" s="199"/>
      <c r="C11" s="201"/>
    </row>
    <row r="12" spans="1:11" ht="16.5" thickBot="1">
      <c r="A12" s="14">
        <v>1</v>
      </c>
      <c r="B12" s="13">
        <v>2</v>
      </c>
      <c r="C12" s="8">
        <v>3</v>
      </c>
    </row>
    <row r="13" spans="1:11" ht="24.75" customHeight="1" thickBot="1">
      <c r="A13" s="180" t="s">
        <v>265</v>
      </c>
      <c r="B13" s="15" t="s">
        <v>20</v>
      </c>
      <c r="C13" s="150">
        <f>C14+C16+C19+C24+C28</f>
        <v>3270.8609000000001</v>
      </c>
    </row>
    <row r="14" spans="1:11" ht="24" customHeight="1" thickBot="1">
      <c r="A14" s="181" t="s">
        <v>266</v>
      </c>
      <c r="B14" s="19" t="s">
        <v>21</v>
      </c>
      <c r="C14" s="151">
        <f>C15</f>
        <v>68.68862</v>
      </c>
    </row>
    <row r="15" spans="1:11" ht="21.75" customHeight="1" thickBot="1">
      <c r="A15" s="182" t="s">
        <v>268</v>
      </c>
      <c r="B15" s="20" t="s">
        <v>22</v>
      </c>
      <c r="C15" s="152">
        <v>68.68862</v>
      </c>
    </row>
    <row r="16" spans="1:11" ht="22.5" customHeight="1" thickBot="1">
      <c r="A16" s="181" t="s">
        <v>267</v>
      </c>
      <c r="B16" s="19" t="s">
        <v>23</v>
      </c>
      <c r="C16" s="153">
        <f>C18</f>
        <v>589.16369999999995</v>
      </c>
    </row>
    <row r="17" spans="1:3" ht="33.75" customHeight="1" thickBot="1">
      <c r="A17" s="182" t="s">
        <v>269</v>
      </c>
      <c r="B17" s="20" t="s">
        <v>24</v>
      </c>
      <c r="C17" s="154" t="s">
        <v>261</v>
      </c>
    </row>
    <row r="18" spans="1:3" ht="19.5" customHeight="1" thickBot="1">
      <c r="A18" s="182" t="s">
        <v>270</v>
      </c>
      <c r="B18" s="20" t="s">
        <v>25</v>
      </c>
      <c r="C18" s="154">
        <v>589.16369999999995</v>
      </c>
    </row>
    <row r="19" spans="1:3" ht="21" customHeight="1" thickBot="1">
      <c r="A19" s="181" t="s">
        <v>271</v>
      </c>
      <c r="B19" s="19" t="s">
        <v>26</v>
      </c>
      <c r="C19" s="151">
        <f>C20+C21</f>
        <v>2612.6085800000001</v>
      </c>
    </row>
    <row r="20" spans="1:3" ht="18.75" customHeight="1" thickBot="1">
      <c r="A20" s="182" t="s">
        <v>272</v>
      </c>
      <c r="B20" s="20" t="s">
        <v>27</v>
      </c>
      <c r="C20" s="152">
        <v>53.108980000000003</v>
      </c>
    </row>
    <row r="21" spans="1:3" ht="22.5" customHeight="1" thickBot="1">
      <c r="A21" s="181" t="s">
        <v>273</v>
      </c>
      <c r="B21" s="19" t="s">
        <v>28</v>
      </c>
      <c r="C21" s="151">
        <f>C22+C23</f>
        <v>2559.4996000000001</v>
      </c>
    </row>
    <row r="22" spans="1:3" ht="65.25" customHeight="1" thickBot="1">
      <c r="A22" s="182" t="s">
        <v>274</v>
      </c>
      <c r="B22" s="20" t="s">
        <v>29</v>
      </c>
      <c r="C22" s="152">
        <v>814.78899999999999</v>
      </c>
    </row>
    <row r="23" spans="1:3" ht="66.75" customHeight="1" thickBot="1">
      <c r="A23" s="182" t="s">
        <v>275</v>
      </c>
      <c r="B23" s="20" t="s">
        <v>30</v>
      </c>
      <c r="C23" s="152">
        <v>1744.7106000000001</v>
      </c>
    </row>
    <row r="24" spans="1:3" ht="24.75" customHeight="1" thickBot="1">
      <c r="A24" s="181" t="s">
        <v>276</v>
      </c>
      <c r="B24" s="19" t="s">
        <v>31</v>
      </c>
      <c r="C24" s="151">
        <f>C25</f>
        <v>0.4</v>
      </c>
    </row>
    <row r="25" spans="1:3" ht="131.25" customHeight="1" thickBot="1">
      <c r="A25" s="182" t="s">
        <v>277</v>
      </c>
      <c r="B25" s="20" t="s">
        <v>32</v>
      </c>
      <c r="C25" s="152">
        <v>0.4</v>
      </c>
    </row>
    <row r="26" spans="1:3" ht="48" customHeight="1" thickBot="1">
      <c r="A26" s="181" t="s">
        <v>278</v>
      </c>
      <c r="B26" s="19" t="s">
        <v>33</v>
      </c>
      <c r="C26" s="151">
        <v>0</v>
      </c>
    </row>
    <row r="27" spans="1:3" ht="115.5" customHeight="1" thickBot="1">
      <c r="A27" s="182" t="s">
        <v>307</v>
      </c>
      <c r="B27" s="20" t="s">
        <v>34</v>
      </c>
      <c r="C27" s="152">
        <v>0</v>
      </c>
    </row>
    <row r="28" spans="1:3" ht="33.75" customHeight="1" thickBot="1">
      <c r="A28" s="181" t="s">
        <v>308</v>
      </c>
      <c r="B28" s="15" t="s">
        <v>35</v>
      </c>
      <c r="C28" s="151">
        <f>C29</f>
        <v>0</v>
      </c>
    </row>
    <row r="29" spans="1:3" ht="111" thickBot="1">
      <c r="A29" s="182" t="s">
        <v>279</v>
      </c>
      <c r="B29" s="21" t="s">
        <v>36</v>
      </c>
      <c r="C29" s="152">
        <v>0</v>
      </c>
    </row>
    <row r="30" spans="1:3" ht="27" customHeight="1" thickBot="1">
      <c r="A30" s="180" t="s">
        <v>280</v>
      </c>
      <c r="B30" s="15" t="s">
        <v>37</v>
      </c>
      <c r="C30" s="150">
        <f>C31</f>
        <v>8199.6270399999994</v>
      </c>
    </row>
    <row r="31" spans="1:3" ht="45.75" customHeight="1" thickBot="1">
      <c r="A31" s="180" t="s">
        <v>281</v>
      </c>
      <c r="B31" s="15" t="s">
        <v>49</v>
      </c>
      <c r="C31" s="150">
        <f>C32+C37+C39</f>
        <v>8199.6270399999994</v>
      </c>
    </row>
    <row r="32" spans="1:3" ht="36.75" customHeight="1" thickBot="1">
      <c r="A32" s="183" t="s">
        <v>282</v>
      </c>
      <c r="B32" s="22" t="s">
        <v>38</v>
      </c>
      <c r="C32" s="151">
        <f>C33+C34</f>
        <v>4114.8</v>
      </c>
    </row>
    <row r="33" spans="1:5" ht="53.25" customHeight="1" thickBot="1">
      <c r="A33" s="184" t="s">
        <v>283</v>
      </c>
      <c r="B33" s="23" t="s">
        <v>39</v>
      </c>
      <c r="C33" s="152">
        <v>214.8</v>
      </c>
    </row>
    <row r="34" spans="1:5" ht="51.75" customHeight="1" thickBot="1">
      <c r="A34" s="184" t="s">
        <v>284</v>
      </c>
      <c r="B34" s="16" t="s">
        <v>48</v>
      </c>
      <c r="C34" s="152">
        <v>3900</v>
      </c>
    </row>
    <row r="35" spans="1:5" ht="34.5" customHeight="1" thickBot="1">
      <c r="A35" s="183" t="s">
        <v>285</v>
      </c>
      <c r="B35" s="22" t="s">
        <v>40</v>
      </c>
      <c r="C35" s="150">
        <v>0</v>
      </c>
    </row>
    <row r="36" spans="1:5" ht="35.25" customHeight="1" thickBot="1">
      <c r="A36" s="184" t="s">
        <v>317</v>
      </c>
      <c r="B36" s="23" t="s">
        <v>41</v>
      </c>
      <c r="C36" s="152">
        <v>0</v>
      </c>
    </row>
    <row r="37" spans="1:5" ht="34.5" customHeight="1" thickBot="1">
      <c r="A37" s="183" t="s">
        <v>318</v>
      </c>
      <c r="B37" s="22" t="s">
        <v>42</v>
      </c>
      <c r="C37" s="151">
        <f>C38</f>
        <v>136.184</v>
      </c>
    </row>
    <row r="38" spans="1:5" ht="84" customHeight="1" thickBot="1">
      <c r="A38" s="182" t="s">
        <v>286</v>
      </c>
      <c r="B38" s="24" t="s">
        <v>43</v>
      </c>
      <c r="C38" s="152">
        <v>136.184</v>
      </c>
    </row>
    <row r="39" spans="1:5" ht="16.5" thickBot="1">
      <c r="A39" s="185" t="s">
        <v>287</v>
      </c>
      <c r="B39" s="25" t="s">
        <v>44</v>
      </c>
      <c r="C39" s="151">
        <f>C40+C41</f>
        <v>3948.6430399999999</v>
      </c>
    </row>
    <row r="40" spans="1:5" ht="128.25" customHeight="1" thickBot="1">
      <c r="A40" s="184" t="s">
        <v>288</v>
      </c>
      <c r="B40" s="23" t="s">
        <v>262</v>
      </c>
      <c r="C40" s="152">
        <v>0</v>
      </c>
    </row>
    <row r="41" spans="1:5" ht="129" customHeight="1" thickBot="1">
      <c r="A41" s="184" t="s">
        <v>289</v>
      </c>
      <c r="B41" s="28" t="s">
        <v>309</v>
      </c>
      <c r="C41" s="152">
        <v>3948.6430399999999</v>
      </c>
      <c r="E41" s="148"/>
    </row>
    <row r="42" spans="1:5" ht="24" customHeight="1" thickBot="1">
      <c r="A42" s="184" t="s">
        <v>290</v>
      </c>
      <c r="B42" s="26" t="s">
        <v>45</v>
      </c>
      <c r="C42" s="150">
        <v>0</v>
      </c>
    </row>
    <row r="43" spans="1:5" ht="48" customHeight="1" thickBot="1">
      <c r="A43" s="184" t="s">
        <v>291</v>
      </c>
      <c r="B43" s="23" t="s">
        <v>46</v>
      </c>
      <c r="C43" s="152">
        <v>0</v>
      </c>
    </row>
    <row r="44" spans="1:5" ht="16.5" thickBot="1">
      <c r="A44" s="17"/>
      <c r="B44" s="27" t="s">
        <v>47</v>
      </c>
      <c r="C44" s="155">
        <f>C13+C30</f>
        <v>11470.487939999999</v>
      </c>
    </row>
    <row r="45" spans="1:5" ht="18.75">
      <c r="A45" s="18"/>
    </row>
  </sheetData>
  <mergeCells count="9">
    <mergeCell ref="A1:K1"/>
    <mergeCell ref="D7:D8"/>
    <mergeCell ref="A10:A11"/>
    <mergeCell ref="B10:B11"/>
    <mergeCell ref="C10:C11"/>
    <mergeCell ref="A7:C8"/>
    <mergeCell ref="B9:C9"/>
    <mergeCell ref="B6:C6"/>
    <mergeCell ref="A4:C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5"/>
  <sheetViews>
    <sheetView topLeftCell="A82" workbookViewId="0">
      <selection activeCell="S7" sqref="S7:T7"/>
    </sheetView>
  </sheetViews>
  <sheetFormatPr defaultRowHeight="15"/>
  <cols>
    <col min="1" max="1" width="38.5703125" customWidth="1"/>
    <col min="2" max="2" width="5.42578125" customWidth="1"/>
    <col min="3" max="3" width="6.140625" customWidth="1"/>
    <col min="4" max="4" width="4.7109375" customWidth="1"/>
    <col min="5" max="8" width="9.140625" hidden="1" customWidth="1"/>
    <col min="9" max="9" width="11.42578125" customWidth="1"/>
    <col min="10" max="11" width="9.140625" hidden="1" customWidth="1"/>
    <col min="12" max="12" width="6" customWidth="1"/>
    <col min="13" max="14" width="9.140625" hidden="1" customWidth="1"/>
    <col min="15" max="15" width="12.28515625" hidden="1" customWidth="1"/>
    <col min="16" max="16" width="13" customWidth="1"/>
  </cols>
  <sheetData>
    <row r="1" spans="1:17" s="132" customFormat="1" ht="15.75">
      <c r="A1" s="206" t="s">
        <v>252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17" s="132" customFormat="1" ht="15.75">
      <c r="A2" s="133" t="s">
        <v>1</v>
      </c>
      <c r="B2" s="133"/>
      <c r="C2" s="133"/>
    </row>
    <row r="3" spans="1:17" s="132" customFormat="1" ht="15.75">
      <c r="A3" s="133" t="s">
        <v>2</v>
      </c>
      <c r="B3" s="133"/>
      <c r="C3" s="133"/>
    </row>
    <row r="4" spans="1:17" s="175" customFormat="1" ht="15.75">
      <c r="A4" s="176" t="s">
        <v>302</v>
      </c>
      <c r="B4" s="176"/>
      <c r="C4" s="176"/>
    </row>
    <row r="5" spans="1:17" s="132" customFormat="1">
      <c r="A5" s="135"/>
      <c r="B5" s="136" t="s">
        <v>250</v>
      </c>
      <c r="C5" s="135" t="s">
        <v>253</v>
      </c>
      <c r="I5" s="175" t="s">
        <v>310</v>
      </c>
      <c r="L5" s="147"/>
      <c r="P5" s="175" t="s">
        <v>311</v>
      </c>
    </row>
    <row r="6" spans="1:17" ht="22.5" customHeight="1">
      <c r="A6" s="207" t="s">
        <v>50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1:17" ht="39.75" customHeight="1">
      <c r="A7" s="207" t="s">
        <v>315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1:17" ht="16.5" customHeight="1" thickBo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32"/>
      <c r="N8" s="32"/>
      <c r="P8" s="175" t="s">
        <v>182</v>
      </c>
    </row>
    <row r="9" spans="1:17" ht="15" customHeight="1" thickBot="1">
      <c r="A9" s="33" t="s">
        <v>3</v>
      </c>
      <c r="B9" s="34" t="s">
        <v>51</v>
      </c>
      <c r="C9" s="34" t="s">
        <v>52</v>
      </c>
      <c r="D9" s="34" t="s">
        <v>53</v>
      </c>
      <c r="E9" s="32"/>
      <c r="F9" s="32"/>
      <c r="G9" s="32"/>
      <c r="H9" s="32"/>
      <c r="I9" s="34" t="s">
        <v>54</v>
      </c>
      <c r="J9" s="34" t="s">
        <v>55</v>
      </c>
      <c r="K9" s="35" t="s">
        <v>56</v>
      </c>
      <c r="L9" s="34" t="s">
        <v>55</v>
      </c>
      <c r="M9" s="32"/>
      <c r="N9" s="32"/>
      <c r="O9" s="31"/>
      <c r="P9" s="35" t="s">
        <v>56</v>
      </c>
      <c r="Q9" s="29"/>
    </row>
    <row r="10" spans="1:17" ht="27" customHeight="1" thickBot="1">
      <c r="A10" s="36" t="s">
        <v>47</v>
      </c>
      <c r="B10" s="30"/>
      <c r="C10" s="39"/>
      <c r="D10" s="30"/>
      <c r="E10" s="31"/>
      <c r="F10" s="31"/>
      <c r="G10" s="31"/>
      <c r="H10" s="31"/>
      <c r="I10" s="30"/>
      <c r="J10" s="30"/>
      <c r="K10" s="30">
        <v>12664.146629999999</v>
      </c>
      <c r="L10" s="30"/>
      <c r="M10" s="31"/>
      <c r="O10" s="31"/>
      <c r="P10" s="156">
        <f>P11+P78</f>
        <v>12461.844329999998</v>
      </c>
      <c r="Q10" s="29"/>
    </row>
    <row r="11" spans="1:17" ht="80.25" customHeight="1" thickBot="1">
      <c r="A11" s="36" t="s">
        <v>57</v>
      </c>
      <c r="B11" s="30">
        <v>914</v>
      </c>
      <c r="C11" s="39"/>
      <c r="D11" s="30"/>
      <c r="E11" s="31"/>
      <c r="F11" s="31"/>
      <c r="G11" s="31"/>
      <c r="H11" s="31"/>
      <c r="I11" s="30"/>
      <c r="J11" s="30"/>
      <c r="K11" s="40">
        <v>11567.44663</v>
      </c>
      <c r="L11" s="30"/>
      <c r="M11" s="31"/>
      <c r="O11" s="31"/>
      <c r="P11" s="157">
        <f>P12+P38+P44+P47+P53+P73</f>
        <v>11431.153679999998</v>
      </c>
      <c r="Q11" s="29"/>
    </row>
    <row r="12" spans="1:17" ht="15.75" thickBot="1">
      <c r="A12" s="36" t="s">
        <v>58</v>
      </c>
      <c r="B12" s="42"/>
      <c r="C12" s="43" t="s">
        <v>59</v>
      </c>
      <c r="D12" s="30"/>
      <c r="E12" s="31"/>
      <c r="F12" s="31"/>
      <c r="G12" s="31"/>
      <c r="H12" s="31"/>
      <c r="I12" s="30"/>
      <c r="J12" s="30"/>
      <c r="K12" s="30">
        <v>6459.9</v>
      </c>
      <c r="L12" s="30"/>
      <c r="M12" s="31"/>
      <c r="O12" s="31"/>
      <c r="P12" s="158">
        <f>P13+P18+P24+P28+P32</f>
        <v>6324.1369799999993</v>
      </c>
      <c r="Q12" s="29"/>
    </row>
    <row r="13" spans="1:17" ht="45.75" customHeight="1" thickBot="1">
      <c r="A13" s="48" t="s">
        <v>60</v>
      </c>
      <c r="B13" s="42"/>
      <c r="C13" s="49" t="s">
        <v>59</v>
      </c>
      <c r="D13" s="41" t="s">
        <v>61</v>
      </c>
      <c r="E13" s="31"/>
      <c r="F13" s="31"/>
      <c r="G13" s="31"/>
      <c r="H13" s="31"/>
      <c r="I13" s="30"/>
      <c r="J13" s="31"/>
      <c r="K13" s="31"/>
      <c r="L13" s="30"/>
      <c r="M13" s="31"/>
      <c r="O13" s="31"/>
      <c r="P13" s="159">
        <f>P14</f>
        <v>1385.4678999999999</v>
      </c>
      <c r="Q13" s="29"/>
    </row>
    <row r="14" spans="1:17" ht="72.75" customHeight="1" thickBot="1">
      <c r="A14" s="47" t="s">
        <v>62</v>
      </c>
      <c r="B14" s="41"/>
      <c r="C14" s="49" t="s">
        <v>59</v>
      </c>
      <c r="D14" s="41" t="s">
        <v>61</v>
      </c>
      <c r="E14" s="31"/>
      <c r="F14" s="31"/>
      <c r="G14" s="31"/>
      <c r="H14" s="31"/>
      <c r="I14" s="41" t="s">
        <v>63</v>
      </c>
      <c r="J14" s="31"/>
      <c r="K14" s="31"/>
      <c r="L14" s="41"/>
      <c r="M14" s="31"/>
      <c r="O14" s="31"/>
      <c r="P14" s="160">
        <f>P15</f>
        <v>1385.4678999999999</v>
      </c>
      <c r="Q14" s="29"/>
    </row>
    <row r="15" spans="1:17" ht="79.5" customHeight="1" thickBot="1">
      <c r="A15" s="47" t="s">
        <v>64</v>
      </c>
      <c r="B15" s="41"/>
      <c r="C15" s="111" t="s">
        <v>241</v>
      </c>
      <c r="D15" s="112" t="s">
        <v>242</v>
      </c>
      <c r="E15" s="31"/>
      <c r="F15" s="31"/>
      <c r="G15" s="31"/>
      <c r="H15" s="31"/>
      <c r="I15" s="41" t="s">
        <v>65</v>
      </c>
      <c r="J15" s="31"/>
      <c r="K15" s="31"/>
      <c r="L15" s="41"/>
      <c r="M15" s="31"/>
      <c r="O15" s="31"/>
      <c r="P15" s="160">
        <f>P17+P16</f>
        <v>1385.4678999999999</v>
      </c>
      <c r="Q15" s="29"/>
    </row>
    <row r="16" spans="1:17" s="145" customFormat="1" ht="79.5" customHeight="1" thickBot="1">
      <c r="A16" s="47" t="s">
        <v>66</v>
      </c>
      <c r="B16" s="41"/>
      <c r="C16" s="111" t="s">
        <v>241</v>
      </c>
      <c r="D16" s="112" t="s">
        <v>242</v>
      </c>
      <c r="I16" s="41" t="s">
        <v>260</v>
      </c>
      <c r="L16" s="41">
        <v>100</v>
      </c>
      <c r="P16" s="160">
        <v>74.074690000000004</v>
      </c>
    </row>
    <row r="17" spans="1:17" ht="108.75" customHeight="1" thickBot="1">
      <c r="A17" s="47" t="s">
        <v>66</v>
      </c>
      <c r="B17" s="41"/>
      <c r="C17" s="111" t="s">
        <v>241</v>
      </c>
      <c r="D17" s="112" t="s">
        <v>242</v>
      </c>
      <c r="E17" s="31"/>
      <c r="F17" s="31"/>
      <c r="G17" s="31"/>
      <c r="H17" s="31"/>
      <c r="I17" s="41" t="s">
        <v>67</v>
      </c>
      <c r="J17" s="31"/>
      <c r="K17" s="31"/>
      <c r="L17" s="41">
        <v>100</v>
      </c>
      <c r="M17" s="31"/>
      <c r="O17" s="31"/>
      <c r="P17" s="160">
        <v>1311.39321</v>
      </c>
      <c r="Q17" s="29"/>
    </row>
    <row r="18" spans="1:17" ht="84" customHeight="1" thickBot="1">
      <c r="A18" s="51" t="s">
        <v>68</v>
      </c>
      <c r="B18" s="42"/>
      <c r="C18" s="43" t="s">
        <v>59</v>
      </c>
      <c r="D18" s="42" t="s">
        <v>69</v>
      </c>
      <c r="E18" s="31"/>
      <c r="F18" s="31"/>
      <c r="G18" s="31"/>
      <c r="H18" s="31"/>
      <c r="I18" s="69"/>
      <c r="J18" s="31"/>
      <c r="K18" s="31"/>
      <c r="L18" s="42"/>
      <c r="M18" s="31"/>
      <c r="O18" s="31"/>
      <c r="P18" s="161">
        <f>P19</f>
        <v>3437.3620799999999</v>
      </c>
      <c r="Q18" s="29"/>
    </row>
    <row r="19" spans="1:17" ht="68.25" customHeight="1" thickBot="1">
      <c r="A19" s="36" t="s">
        <v>70</v>
      </c>
      <c r="B19" s="42"/>
      <c r="C19" s="49" t="s">
        <v>59</v>
      </c>
      <c r="D19" s="41" t="s">
        <v>69</v>
      </c>
      <c r="E19" s="31"/>
      <c r="F19" s="31"/>
      <c r="G19" s="31"/>
      <c r="H19" s="31"/>
      <c r="I19" s="41" t="s">
        <v>128</v>
      </c>
      <c r="J19" s="31"/>
      <c r="K19" s="31"/>
      <c r="L19" s="45"/>
      <c r="M19" s="31"/>
      <c r="O19" s="31"/>
      <c r="P19" s="162">
        <f>P20</f>
        <v>3437.3620799999999</v>
      </c>
      <c r="Q19" s="29"/>
    </row>
    <row r="20" spans="1:17" ht="77.25" customHeight="1" thickBot="1">
      <c r="A20" s="47" t="s">
        <v>64</v>
      </c>
      <c r="B20" s="41"/>
      <c r="C20" s="111" t="s">
        <v>241</v>
      </c>
      <c r="D20" s="112" t="s">
        <v>244</v>
      </c>
      <c r="E20" s="41" t="s">
        <v>65</v>
      </c>
      <c r="F20" s="41"/>
      <c r="G20" s="41">
        <v>3726.4929999999999</v>
      </c>
      <c r="H20" s="31"/>
      <c r="I20" s="41" t="s">
        <v>65</v>
      </c>
      <c r="J20" s="31"/>
      <c r="K20" s="31"/>
      <c r="L20" s="64"/>
      <c r="M20" s="31"/>
      <c r="O20" s="31"/>
      <c r="P20" s="162">
        <f>P21+P22+P23</f>
        <v>3437.3620799999999</v>
      </c>
      <c r="Q20" s="31"/>
    </row>
    <row r="21" spans="1:17" ht="33" customHeight="1" thickBot="1">
      <c r="A21" s="47" t="s">
        <v>71</v>
      </c>
      <c r="B21" s="41"/>
      <c r="C21" s="49" t="s">
        <v>59</v>
      </c>
      <c r="D21" s="41" t="s">
        <v>69</v>
      </c>
      <c r="E21" s="41" t="s">
        <v>125</v>
      </c>
      <c r="F21" s="41">
        <v>800</v>
      </c>
      <c r="G21" s="41">
        <v>3</v>
      </c>
      <c r="H21" s="31"/>
      <c r="I21" s="41" t="s">
        <v>125</v>
      </c>
      <c r="J21" s="31"/>
      <c r="K21" s="31"/>
      <c r="L21" s="63">
        <v>800</v>
      </c>
      <c r="M21" s="31"/>
      <c r="O21" s="31"/>
      <c r="P21" s="162">
        <v>1.1355</v>
      </c>
      <c r="Q21" s="31"/>
    </row>
    <row r="22" spans="1:17" ht="106.5" customHeight="1" thickBot="1">
      <c r="A22" s="47" t="s">
        <v>72</v>
      </c>
      <c r="B22" s="41"/>
      <c r="C22" s="49" t="s">
        <v>59</v>
      </c>
      <c r="D22" s="41" t="s">
        <v>69</v>
      </c>
      <c r="E22" s="41" t="s">
        <v>67</v>
      </c>
      <c r="F22" s="41">
        <v>100</v>
      </c>
      <c r="G22" s="41">
        <v>2430.8000000000002</v>
      </c>
      <c r="H22" s="31"/>
      <c r="I22" s="41" t="s">
        <v>67</v>
      </c>
      <c r="J22" s="31"/>
      <c r="K22" s="31"/>
      <c r="L22" s="41">
        <v>100</v>
      </c>
      <c r="M22" s="31"/>
      <c r="O22" s="31"/>
      <c r="P22" s="162">
        <v>2323.4697799999999</v>
      </c>
      <c r="Q22" s="31"/>
    </row>
    <row r="23" spans="1:17" ht="69" customHeight="1" thickBot="1">
      <c r="A23" s="47" t="s">
        <v>73</v>
      </c>
      <c r="B23" s="41"/>
      <c r="C23" s="49" t="s">
        <v>59</v>
      </c>
      <c r="D23" s="41" t="s">
        <v>69</v>
      </c>
      <c r="E23" s="41" t="s">
        <v>67</v>
      </c>
      <c r="F23" s="41">
        <v>200</v>
      </c>
      <c r="G23" s="41">
        <v>1292.693</v>
      </c>
      <c r="H23" s="31"/>
      <c r="I23" s="41" t="s">
        <v>67</v>
      </c>
      <c r="J23" s="31"/>
      <c r="K23" s="31"/>
      <c r="L23" s="41">
        <v>200</v>
      </c>
      <c r="M23" s="31"/>
      <c r="O23" s="31"/>
      <c r="P23" s="162">
        <v>1112.7568000000001</v>
      </c>
      <c r="Q23" s="31"/>
    </row>
    <row r="24" spans="1:17" ht="34.5" customHeight="1" thickBot="1">
      <c r="A24" s="51" t="s">
        <v>74</v>
      </c>
      <c r="B24" s="41"/>
      <c r="C24" s="113" t="s">
        <v>241</v>
      </c>
      <c r="D24" s="114" t="s">
        <v>243</v>
      </c>
      <c r="E24" s="31"/>
      <c r="F24" s="31"/>
      <c r="G24" s="31"/>
      <c r="H24" s="31"/>
      <c r="I24" s="42"/>
      <c r="J24" s="31"/>
      <c r="K24" s="31"/>
      <c r="L24" s="42"/>
      <c r="M24" s="31"/>
      <c r="O24" s="31"/>
      <c r="P24" s="161">
        <v>0</v>
      </c>
      <c r="Q24" s="31"/>
    </row>
    <row r="25" spans="1:17" ht="68.25" customHeight="1" thickBot="1">
      <c r="A25" s="47" t="s">
        <v>62</v>
      </c>
      <c r="B25" s="41"/>
      <c r="C25" s="111" t="s">
        <v>241</v>
      </c>
      <c r="D25" s="112" t="s">
        <v>243</v>
      </c>
      <c r="E25" s="31"/>
      <c r="F25" s="31"/>
      <c r="G25" s="31"/>
      <c r="H25" s="31"/>
      <c r="I25" s="70">
        <v>100000000</v>
      </c>
      <c r="J25" s="31"/>
      <c r="K25" s="31"/>
      <c r="L25" s="41"/>
      <c r="M25" s="31"/>
      <c r="O25" s="31"/>
      <c r="P25" s="162">
        <v>0</v>
      </c>
      <c r="Q25" s="31"/>
    </row>
    <row r="26" spans="1:17" ht="44.25" customHeight="1" thickBot="1">
      <c r="A26" s="47" t="s">
        <v>75</v>
      </c>
      <c r="B26" s="41"/>
      <c r="C26" s="111" t="s">
        <v>241</v>
      </c>
      <c r="D26" s="112" t="s">
        <v>243</v>
      </c>
      <c r="E26" s="31"/>
      <c r="F26" s="31"/>
      <c r="G26" s="31"/>
      <c r="H26" s="31"/>
      <c r="I26" s="41">
        <v>100100000</v>
      </c>
      <c r="J26" s="31"/>
      <c r="K26" s="31"/>
      <c r="L26" s="41"/>
      <c r="M26" s="31"/>
      <c r="O26" s="31"/>
      <c r="P26" s="162">
        <v>0</v>
      </c>
      <c r="Q26" s="31"/>
    </row>
    <row r="27" spans="1:17" ht="42.75" customHeight="1" thickBot="1">
      <c r="A27" s="47" t="s">
        <v>76</v>
      </c>
      <c r="B27" s="41"/>
      <c r="C27" s="111" t="s">
        <v>241</v>
      </c>
      <c r="D27" s="112" t="s">
        <v>243</v>
      </c>
      <c r="E27" s="31"/>
      <c r="F27" s="31"/>
      <c r="G27" s="31"/>
      <c r="H27" s="31"/>
      <c r="I27" s="70">
        <v>100190110</v>
      </c>
      <c r="J27" s="31"/>
      <c r="K27" s="31"/>
      <c r="L27" s="41">
        <v>800</v>
      </c>
      <c r="M27" s="31"/>
      <c r="O27" s="31"/>
      <c r="P27" s="163">
        <v>0</v>
      </c>
      <c r="Q27" s="31"/>
    </row>
    <row r="28" spans="1:17" ht="15" customHeight="1" thickBot="1">
      <c r="A28" s="51" t="s">
        <v>77</v>
      </c>
      <c r="B28" s="42"/>
      <c r="C28" s="43" t="s">
        <v>59</v>
      </c>
      <c r="D28" s="42">
        <v>11</v>
      </c>
      <c r="E28" s="31"/>
      <c r="F28" s="31"/>
      <c r="G28" s="31"/>
      <c r="H28" s="31"/>
      <c r="I28" s="41"/>
      <c r="J28" s="31"/>
      <c r="K28" s="31"/>
      <c r="L28" s="41"/>
      <c r="M28" s="31"/>
      <c r="O28" s="31"/>
      <c r="P28" s="161">
        <f>P29</f>
        <v>0</v>
      </c>
      <c r="Q28" s="31"/>
    </row>
    <row r="29" spans="1:17" ht="67.5" customHeight="1" thickBot="1">
      <c r="A29" s="47" t="s">
        <v>62</v>
      </c>
      <c r="B29" s="41"/>
      <c r="C29" s="111" t="s">
        <v>241</v>
      </c>
      <c r="D29" s="41">
        <v>11</v>
      </c>
      <c r="E29" s="31"/>
      <c r="F29" s="31"/>
      <c r="G29" s="31"/>
      <c r="H29" s="31"/>
      <c r="I29" s="41" t="s">
        <v>129</v>
      </c>
      <c r="J29" s="31"/>
      <c r="K29" s="31"/>
      <c r="L29" s="41"/>
      <c r="M29" s="31"/>
      <c r="O29" s="31"/>
      <c r="P29" s="162">
        <f>P30</f>
        <v>0</v>
      </c>
      <c r="Q29" s="31"/>
    </row>
    <row r="30" spans="1:17" ht="51.75" customHeight="1" thickBot="1">
      <c r="A30" s="47" t="s">
        <v>78</v>
      </c>
      <c r="B30" s="41"/>
      <c r="C30" s="49" t="s">
        <v>59</v>
      </c>
      <c r="D30" s="41">
        <v>11</v>
      </c>
      <c r="E30" s="31"/>
      <c r="F30" s="31"/>
      <c r="G30" s="31"/>
      <c r="H30" s="31"/>
      <c r="I30" s="41" t="s">
        <v>130</v>
      </c>
      <c r="J30" s="31"/>
      <c r="K30" s="31"/>
      <c r="L30" s="41"/>
      <c r="M30" s="31"/>
      <c r="O30" s="31"/>
      <c r="P30" s="162">
        <v>0</v>
      </c>
      <c r="Q30" s="31"/>
    </row>
    <row r="31" spans="1:17" ht="63" customHeight="1" thickBot="1">
      <c r="A31" s="47" t="s">
        <v>79</v>
      </c>
      <c r="B31" s="41"/>
      <c r="C31" s="49" t="s">
        <v>59</v>
      </c>
      <c r="D31" s="41">
        <v>11</v>
      </c>
      <c r="E31" s="31"/>
      <c r="F31" s="31"/>
      <c r="G31" s="31"/>
      <c r="H31" s="31"/>
      <c r="I31" s="41" t="s">
        <v>131</v>
      </c>
      <c r="J31" s="31"/>
      <c r="K31" s="31"/>
      <c r="L31" s="41">
        <v>800</v>
      </c>
      <c r="M31" s="31"/>
      <c r="O31" s="31"/>
      <c r="P31" s="162">
        <v>5</v>
      </c>
      <c r="Q31" s="31"/>
    </row>
    <row r="32" spans="1:17" ht="15" customHeight="1" thickBot="1">
      <c r="A32" s="36" t="s">
        <v>80</v>
      </c>
      <c r="B32" s="42"/>
      <c r="C32" s="43" t="s">
        <v>59</v>
      </c>
      <c r="D32" s="42">
        <v>13</v>
      </c>
      <c r="E32" s="31"/>
      <c r="F32" s="31"/>
      <c r="G32" s="31"/>
      <c r="H32" s="31"/>
      <c r="I32" s="41"/>
      <c r="J32" s="31"/>
      <c r="K32" s="31"/>
      <c r="L32" s="41"/>
      <c r="M32" s="31"/>
      <c r="O32" s="31"/>
      <c r="P32" s="161">
        <f>P33</f>
        <v>1501.307</v>
      </c>
      <c r="Q32" s="31"/>
    </row>
    <row r="33" spans="1:17" ht="73.5" customHeight="1" thickBot="1">
      <c r="A33" s="47" t="s">
        <v>62</v>
      </c>
      <c r="B33" s="41"/>
      <c r="C33" s="111" t="s">
        <v>241</v>
      </c>
      <c r="D33" s="41">
        <v>13</v>
      </c>
      <c r="E33" s="31"/>
      <c r="F33" s="31"/>
      <c r="G33" s="31"/>
      <c r="H33" s="31"/>
      <c r="I33" s="41" t="s">
        <v>129</v>
      </c>
      <c r="J33" s="31"/>
      <c r="K33" s="31"/>
      <c r="L33" s="41"/>
      <c r="M33" s="31"/>
      <c r="O33" s="31"/>
      <c r="P33" s="162">
        <f>P34</f>
        <v>1501.307</v>
      </c>
      <c r="Q33" s="31"/>
    </row>
    <row r="34" spans="1:17" ht="47.25" customHeight="1" thickBot="1">
      <c r="A34" s="59" t="s">
        <v>81</v>
      </c>
      <c r="B34" s="57"/>
      <c r="C34" s="58" t="s">
        <v>59</v>
      </c>
      <c r="D34" s="57">
        <v>13</v>
      </c>
      <c r="E34" s="31"/>
      <c r="F34" s="31"/>
      <c r="G34" s="31"/>
      <c r="H34" s="31"/>
      <c r="I34" s="41" t="s">
        <v>65</v>
      </c>
      <c r="J34" s="31"/>
      <c r="K34" s="31"/>
      <c r="L34" s="41"/>
      <c r="M34" s="31"/>
      <c r="O34" s="31"/>
      <c r="P34" s="164">
        <f>P35+P36+P37</f>
        <v>1501.307</v>
      </c>
      <c r="Q34" s="31"/>
    </row>
    <row r="35" spans="1:17" ht="57.75" customHeight="1" thickBot="1">
      <c r="A35" s="47" t="s">
        <v>82</v>
      </c>
      <c r="B35" s="41"/>
      <c r="C35" s="49" t="s">
        <v>59</v>
      </c>
      <c r="D35" s="41">
        <v>13</v>
      </c>
      <c r="E35" s="31"/>
      <c r="F35" s="31"/>
      <c r="G35" s="31"/>
      <c r="H35" s="31"/>
      <c r="I35" s="41" t="s">
        <v>67</v>
      </c>
      <c r="J35" s="31"/>
      <c r="K35" s="31"/>
      <c r="L35" s="41">
        <v>500</v>
      </c>
      <c r="M35" s="29"/>
      <c r="O35" s="31"/>
      <c r="P35" s="162">
        <v>548.40700000000004</v>
      </c>
      <c r="Q35" s="31"/>
    </row>
    <row r="36" spans="1:17" ht="72" customHeight="1" thickBot="1">
      <c r="A36" s="47" t="s">
        <v>73</v>
      </c>
      <c r="B36" s="41"/>
      <c r="C36" s="49" t="s">
        <v>59</v>
      </c>
      <c r="D36" s="41">
        <v>13</v>
      </c>
      <c r="E36" s="31"/>
      <c r="F36" s="31"/>
      <c r="G36" s="31"/>
      <c r="H36" s="31"/>
      <c r="I36" s="41" t="s">
        <v>259</v>
      </c>
      <c r="J36" s="31"/>
      <c r="K36" s="31"/>
      <c r="L36" s="41">
        <v>200</v>
      </c>
      <c r="M36" s="124"/>
      <c r="N36" s="124"/>
      <c r="O36" s="124"/>
      <c r="P36" s="162">
        <v>0</v>
      </c>
      <c r="Q36" s="31"/>
    </row>
    <row r="37" spans="1:17" s="145" customFormat="1" ht="72" customHeight="1" thickBot="1">
      <c r="A37" s="47" t="s">
        <v>73</v>
      </c>
      <c r="B37" s="41"/>
      <c r="C37" s="49" t="s">
        <v>59</v>
      </c>
      <c r="D37" s="41">
        <v>13</v>
      </c>
      <c r="I37" s="41" t="s">
        <v>259</v>
      </c>
      <c r="L37" s="41">
        <v>200</v>
      </c>
      <c r="M37" s="124"/>
      <c r="N37" s="124"/>
      <c r="O37" s="124"/>
      <c r="P37" s="162">
        <v>952.9</v>
      </c>
    </row>
    <row r="38" spans="1:17" ht="15.75" thickBot="1">
      <c r="A38" s="52" t="s">
        <v>83</v>
      </c>
      <c r="B38" s="42"/>
      <c r="C38" s="43" t="s">
        <v>61</v>
      </c>
      <c r="D38" s="41"/>
      <c r="E38" s="31"/>
      <c r="F38" s="31"/>
      <c r="G38" s="31"/>
      <c r="H38" s="31"/>
      <c r="I38" s="41"/>
      <c r="J38" s="31"/>
      <c r="K38" s="31"/>
      <c r="L38" s="41"/>
      <c r="M38" s="29"/>
      <c r="O38" s="31"/>
      <c r="P38" s="161">
        <f>P39</f>
        <v>136.184</v>
      </c>
      <c r="Q38" s="29"/>
    </row>
    <row r="39" spans="1:17" ht="21" customHeight="1" thickBot="1">
      <c r="A39" s="53" t="s">
        <v>84</v>
      </c>
      <c r="B39" s="42"/>
      <c r="C39" s="43" t="s">
        <v>61</v>
      </c>
      <c r="D39" s="42" t="s">
        <v>85</v>
      </c>
      <c r="E39" s="31"/>
      <c r="F39" s="31"/>
      <c r="G39" s="31"/>
      <c r="H39" s="31"/>
      <c r="I39" s="42"/>
      <c r="J39" s="31"/>
      <c r="K39" s="31"/>
      <c r="L39" s="42"/>
      <c r="M39" s="29"/>
      <c r="O39" s="31"/>
      <c r="P39" s="161">
        <f>P40</f>
        <v>136.184</v>
      </c>
      <c r="Q39" s="29"/>
    </row>
    <row r="40" spans="1:17" ht="76.5" customHeight="1" thickBot="1">
      <c r="A40" s="47" t="s">
        <v>62</v>
      </c>
      <c r="B40" s="41"/>
      <c r="C40" s="49" t="s">
        <v>61</v>
      </c>
      <c r="D40" s="41" t="s">
        <v>85</v>
      </c>
      <c r="E40" s="31"/>
      <c r="F40" s="31"/>
      <c r="G40" s="31"/>
      <c r="H40" s="31"/>
      <c r="I40" s="41" t="s">
        <v>132</v>
      </c>
      <c r="J40" s="31"/>
      <c r="K40" s="31"/>
      <c r="L40" s="41"/>
      <c r="M40" s="29"/>
      <c r="O40" s="31"/>
      <c r="P40" s="162">
        <f>P41</f>
        <v>136.184</v>
      </c>
      <c r="Q40" s="29"/>
    </row>
    <row r="41" spans="1:17" ht="44.25" customHeight="1" thickBot="1">
      <c r="A41" s="47" t="s">
        <v>86</v>
      </c>
      <c r="B41" s="41"/>
      <c r="C41" s="49" t="s">
        <v>61</v>
      </c>
      <c r="D41" s="41" t="s">
        <v>85</v>
      </c>
      <c r="E41" s="31"/>
      <c r="F41" s="31"/>
      <c r="G41" s="31"/>
      <c r="H41" s="31"/>
      <c r="I41" s="41" t="s">
        <v>133</v>
      </c>
      <c r="J41" s="31"/>
      <c r="K41" s="31"/>
      <c r="L41" s="41"/>
      <c r="M41" s="29"/>
      <c r="O41" s="31"/>
      <c r="P41" s="162">
        <f>P42+P43</f>
        <v>136.184</v>
      </c>
      <c r="Q41" s="29"/>
    </row>
    <row r="42" spans="1:17" ht="90.75" customHeight="1" thickBot="1">
      <c r="A42" s="47" t="s">
        <v>87</v>
      </c>
      <c r="B42" s="41"/>
      <c r="C42" s="44" t="s">
        <v>61</v>
      </c>
      <c r="D42" s="45" t="s">
        <v>85</v>
      </c>
      <c r="E42" s="31"/>
      <c r="F42" s="31"/>
      <c r="G42" s="31"/>
      <c r="H42" s="31"/>
      <c r="I42" s="41" t="s">
        <v>134</v>
      </c>
      <c r="J42" s="31"/>
      <c r="K42" s="29"/>
      <c r="L42" s="41">
        <v>100</v>
      </c>
      <c r="M42" s="29"/>
      <c r="O42" s="31"/>
      <c r="P42" s="164">
        <v>122.98399999999999</v>
      </c>
      <c r="Q42" s="29"/>
    </row>
    <row r="43" spans="1:17" ht="53.25" customHeight="1" thickBot="1">
      <c r="A43" s="47" t="s">
        <v>88</v>
      </c>
      <c r="B43" s="50"/>
      <c r="C43" s="62" t="s">
        <v>61</v>
      </c>
      <c r="D43" s="63" t="s">
        <v>85</v>
      </c>
      <c r="E43" s="31"/>
      <c r="F43" s="31"/>
      <c r="G43" s="31"/>
      <c r="H43" s="31"/>
      <c r="I43" s="41" t="s">
        <v>134</v>
      </c>
      <c r="J43" s="31"/>
      <c r="K43" s="29"/>
      <c r="L43" s="41">
        <v>200</v>
      </c>
      <c r="M43" s="29"/>
      <c r="O43" s="31"/>
      <c r="P43" s="162">
        <v>13.2</v>
      </c>
      <c r="Q43" s="29"/>
    </row>
    <row r="44" spans="1:17" ht="36" customHeight="1" thickBot="1">
      <c r="A44" s="51" t="s">
        <v>89</v>
      </c>
      <c r="B44" s="41"/>
      <c r="C44" s="113" t="s">
        <v>245</v>
      </c>
      <c r="D44" s="42"/>
      <c r="E44" s="42"/>
      <c r="F44" s="42"/>
      <c r="G44" s="42">
        <v>5</v>
      </c>
      <c r="I44" s="42"/>
      <c r="L44" s="42"/>
      <c r="O44" s="31"/>
      <c r="P44" s="161">
        <f>P45</f>
        <v>0</v>
      </c>
      <c r="Q44" s="29"/>
    </row>
    <row r="45" spans="1:17" ht="15.75" thickBot="1">
      <c r="A45" s="47" t="s">
        <v>90</v>
      </c>
      <c r="B45" s="41"/>
      <c r="C45" s="115" t="s">
        <v>245</v>
      </c>
      <c r="D45" s="45">
        <v>14</v>
      </c>
      <c r="E45" s="41" t="s">
        <v>126</v>
      </c>
      <c r="F45" s="41"/>
      <c r="G45" s="41">
        <v>5</v>
      </c>
      <c r="I45" s="41" t="s">
        <v>126</v>
      </c>
      <c r="L45" s="41"/>
      <c r="O45" s="31"/>
      <c r="P45" s="162">
        <f>P46</f>
        <v>0</v>
      </c>
      <c r="Q45" s="29"/>
    </row>
    <row r="46" spans="1:17" ht="104.25" customHeight="1" thickBot="1">
      <c r="A46" s="47" t="s">
        <v>91</v>
      </c>
      <c r="B46" s="75"/>
      <c r="C46" s="116" t="s">
        <v>245</v>
      </c>
      <c r="D46" s="63">
        <v>14</v>
      </c>
      <c r="E46" s="41" t="s">
        <v>127</v>
      </c>
      <c r="F46" s="41">
        <v>200</v>
      </c>
      <c r="G46" s="41">
        <v>5</v>
      </c>
      <c r="I46" s="41" t="s">
        <v>127</v>
      </c>
      <c r="L46" s="41">
        <v>200</v>
      </c>
      <c r="O46" s="31"/>
      <c r="P46" s="162">
        <v>0</v>
      </c>
      <c r="Q46" s="29"/>
    </row>
    <row r="47" spans="1:17" ht="15.75" thickBot="1">
      <c r="A47" s="65" t="s">
        <v>92</v>
      </c>
      <c r="B47" s="64"/>
      <c r="C47" s="39" t="s">
        <v>69</v>
      </c>
      <c r="D47" s="41"/>
      <c r="E47" s="31"/>
      <c r="F47" s="31"/>
      <c r="I47" s="41"/>
      <c r="L47" s="41"/>
      <c r="O47" s="31"/>
      <c r="P47" s="161">
        <f>P48</f>
        <v>3058.2391299999999</v>
      </c>
      <c r="Q47" s="29"/>
    </row>
    <row r="48" spans="1:17" ht="15.75" thickBot="1">
      <c r="A48" s="65" t="s">
        <v>93</v>
      </c>
      <c r="B48" s="64"/>
      <c r="C48" s="39" t="s">
        <v>69</v>
      </c>
      <c r="D48" s="42" t="s">
        <v>94</v>
      </c>
      <c r="E48" s="31"/>
      <c r="F48" s="31"/>
      <c r="I48" s="42"/>
      <c r="L48" s="42"/>
      <c r="O48" s="31"/>
      <c r="P48" s="165">
        <f>P49</f>
        <v>3058.2391299999999</v>
      </c>
      <c r="Q48" s="29"/>
    </row>
    <row r="49" spans="1:17" ht="52.5" customHeight="1" thickBot="1">
      <c r="A49" s="66" t="s">
        <v>95</v>
      </c>
      <c r="B49" s="64"/>
      <c r="C49" s="38" t="s">
        <v>69</v>
      </c>
      <c r="D49" s="37" t="s">
        <v>94</v>
      </c>
      <c r="E49" s="31"/>
      <c r="F49" s="31"/>
      <c r="I49" s="37" t="s">
        <v>135</v>
      </c>
      <c r="L49" s="37"/>
      <c r="O49" s="31"/>
      <c r="P49" s="160">
        <f>P50</f>
        <v>3058.2391299999999</v>
      </c>
      <c r="Q49" s="31"/>
    </row>
    <row r="50" spans="1:17" ht="56.25" customHeight="1" thickBot="1">
      <c r="A50" s="66" t="s">
        <v>96</v>
      </c>
      <c r="B50" s="64"/>
      <c r="C50" s="117" t="s">
        <v>244</v>
      </c>
      <c r="D50" s="118" t="s">
        <v>246</v>
      </c>
      <c r="E50" s="31"/>
      <c r="F50" s="31"/>
      <c r="I50" s="37" t="s">
        <v>136</v>
      </c>
      <c r="L50" s="37"/>
      <c r="O50" s="31"/>
      <c r="P50" s="160">
        <f>P51+P52</f>
        <v>3058.2391299999999</v>
      </c>
      <c r="Q50" s="31"/>
    </row>
    <row r="51" spans="1:17" ht="69" customHeight="1" thickBot="1">
      <c r="A51" s="66" t="s">
        <v>97</v>
      </c>
      <c r="B51" s="64"/>
      <c r="C51" s="38" t="s">
        <v>69</v>
      </c>
      <c r="D51" s="37" t="s">
        <v>94</v>
      </c>
      <c r="E51" s="31"/>
      <c r="F51" s="31"/>
      <c r="I51" s="37" t="s">
        <v>137</v>
      </c>
      <c r="L51" s="37">
        <v>200</v>
      </c>
      <c r="O51" s="31"/>
      <c r="P51" s="160">
        <v>1041.8499999999999</v>
      </c>
      <c r="Q51" s="31"/>
    </row>
    <row r="52" spans="1:17" ht="72" customHeight="1" thickBot="1">
      <c r="A52" s="60" t="s">
        <v>97</v>
      </c>
      <c r="B52" s="61"/>
      <c r="C52" s="119" t="s">
        <v>244</v>
      </c>
      <c r="D52" s="120" t="s">
        <v>94</v>
      </c>
      <c r="I52" s="37" t="s">
        <v>138</v>
      </c>
      <c r="L52" s="37"/>
      <c r="O52" s="31"/>
      <c r="P52" s="166">
        <v>2016.38913</v>
      </c>
      <c r="Q52" s="31"/>
    </row>
    <row r="53" spans="1:17" ht="27" customHeight="1" thickBot="1">
      <c r="A53" s="36" t="s">
        <v>98</v>
      </c>
      <c r="B53" s="56"/>
      <c r="C53" s="121" t="s">
        <v>247</v>
      </c>
      <c r="D53" s="118"/>
      <c r="I53" s="37"/>
      <c r="L53" s="37"/>
      <c r="O53" s="31"/>
      <c r="P53" s="156">
        <f>P54+P62</f>
        <v>1271.9669699999999</v>
      </c>
      <c r="Q53" s="31"/>
    </row>
    <row r="54" spans="1:17" ht="15.75" thickBot="1">
      <c r="A54" s="36" t="s">
        <v>99</v>
      </c>
      <c r="B54" s="56"/>
      <c r="C54" s="121" t="s">
        <v>247</v>
      </c>
      <c r="D54" s="122" t="s">
        <v>242</v>
      </c>
      <c r="I54" s="37"/>
      <c r="L54" s="37"/>
      <c r="O54" s="31"/>
      <c r="P54" s="156">
        <f>P55</f>
        <v>979.17930000000001</v>
      </c>
      <c r="Q54" s="31"/>
    </row>
    <row r="55" spans="1:17" ht="52.5" customHeight="1" thickBot="1">
      <c r="A55" s="48" t="s">
        <v>95</v>
      </c>
      <c r="B55" s="54"/>
      <c r="C55" s="123" t="s">
        <v>247</v>
      </c>
      <c r="D55" s="118" t="s">
        <v>242</v>
      </c>
      <c r="I55" s="37" t="s">
        <v>135</v>
      </c>
      <c r="L55" s="37"/>
      <c r="O55" s="31"/>
      <c r="P55" s="166">
        <f>P56</f>
        <v>979.17930000000001</v>
      </c>
      <c r="Q55" s="29"/>
    </row>
    <row r="56" spans="1:17" ht="27" thickBot="1">
      <c r="A56" s="48" t="s">
        <v>100</v>
      </c>
      <c r="B56" s="54"/>
      <c r="C56" s="123" t="s">
        <v>247</v>
      </c>
      <c r="D56" s="118" t="s">
        <v>242</v>
      </c>
      <c r="I56" s="37" t="s">
        <v>139</v>
      </c>
      <c r="L56" s="37"/>
      <c r="O56" s="31"/>
      <c r="P56" s="166">
        <f>P57+P58+P60</f>
        <v>979.17930000000001</v>
      </c>
      <c r="Q56" s="29"/>
    </row>
    <row r="57" spans="1:17" s="134" customFormat="1" ht="52.5" thickBot="1">
      <c r="A57" s="48" t="s">
        <v>101</v>
      </c>
      <c r="B57" s="54"/>
      <c r="C57" s="123" t="s">
        <v>247</v>
      </c>
      <c r="D57" s="118" t="s">
        <v>242</v>
      </c>
      <c r="I57" s="37" t="s">
        <v>140</v>
      </c>
      <c r="L57" s="37">
        <v>200</v>
      </c>
      <c r="P57" s="166">
        <v>87</v>
      </c>
    </row>
    <row r="58" spans="1:17" s="134" customFormat="1" ht="29.25" customHeight="1" thickBot="1">
      <c r="A58" s="48" t="s">
        <v>254</v>
      </c>
      <c r="B58" s="141"/>
      <c r="C58" s="123" t="s">
        <v>247</v>
      </c>
      <c r="D58" s="118" t="s">
        <v>242</v>
      </c>
      <c r="E58" s="142" t="s">
        <v>139</v>
      </c>
      <c r="F58" s="142"/>
      <c r="I58" s="37" t="s">
        <v>255</v>
      </c>
      <c r="L58" s="37"/>
      <c r="P58" s="166">
        <f>P59</f>
        <v>892.17930000000001</v>
      </c>
    </row>
    <row r="59" spans="1:17" ht="59.25" customHeight="1" thickBot="1">
      <c r="A59" s="48" t="s">
        <v>101</v>
      </c>
      <c r="B59" s="141"/>
      <c r="C59" s="123" t="s">
        <v>247</v>
      </c>
      <c r="D59" s="118" t="s">
        <v>242</v>
      </c>
      <c r="E59" s="142" t="s">
        <v>255</v>
      </c>
      <c r="F59" s="142">
        <v>200</v>
      </c>
      <c r="I59" s="37" t="s">
        <v>263</v>
      </c>
      <c r="L59" s="37">
        <v>200</v>
      </c>
      <c r="O59" s="31"/>
      <c r="P59" s="167">
        <v>892.17930000000001</v>
      </c>
      <c r="Q59" s="134"/>
    </row>
    <row r="60" spans="1:17" s="148" customFormat="1" ht="34.5" customHeight="1" thickBot="1">
      <c r="A60" s="48" t="s">
        <v>254</v>
      </c>
      <c r="B60" s="141"/>
      <c r="C60" s="123" t="s">
        <v>247</v>
      </c>
      <c r="D60" s="118" t="s">
        <v>242</v>
      </c>
      <c r="E60" s="142" t="s">
        <v>255</v>
      </c>
      <c r="F60" s="142">
        <v>200</v>
      </c>
      <c r="I60" s="37" t="s">
        <v>264</v>
      </c>
      <c r="L60" s="37"/>
      <c r="P60" s="168">
        <f>P61</f>
        <v>0</v>
      </c>
    </row>
    <row r="61" spans="1:17" s="148" customFormat="1" ht="59.25" customHeight="1" thickBot="1">
      <c r="A61" s="48" t="s">
        <v>101</v>
      </c>
      <c r="B61" s="141"/>
      <c r="C61" s="123" t="s">
        <v>247</v>
      </c>
      <c r="D61" s="118" t="s">
        <v>242</v>
      </c>
      <c r="E61" s="142" t="s">
        <v>255</v>
      </c>
      <c r="F61" s="142">
        <v>200</v>
      </c>
      <c r="I61" s="37" t="s">
        <v>264</v>
      </c>
      <c r="L61" s="37">
        <v>200</v>
      </c>
      <c r="P61" s="168">
        <v>0</v>
      </c>
    </row>
    <row r="62" spans="1:17" ht="15.75" thickBot="1">
      <c r="A62" s="36" t="s">
        <v>102</v>
      </c>
      <c r="B62" s="56"/>
      <c r="C62" s="123" t="s">
        <v>247</v>
      </c>
      <c r="D62" s="118" t="s">
        <v>245</v>
      </c>
      <c r="I62" s="37"/>
      <c r="L62" s="37"/>
      <c r="O62" s="31"/>
      <c r="P62" s="158">
        <f>P63</f>
        <v>292.78767000000005</v>
      </c>
      <c r="Q62" s="134"/>
    </row>
    <row r="63" spans="1:17" ht="52.5" customHeight="1" thickBot="1">
      <c r="A63" s="48" t="s">
        <v>95</v>
      </c>
      <c r="B63" s="56"/>
      <c r="C63" s="123" t="s">
        <v>247</v>
      </c>
      <c r="D63" s="118" t="s">
        <v>245</v>
      </c>
      <c r="I63" s="37" t="s">
        <v>135</v>
      </c>
      <c r="L63" s="37"/>
      <c r="O63" s="31"/>
      <c r="P63" s="168">
        <f>P64+P67+P69+P71</f>
        <v>292.78767000000005</v>
      </c>
    </row>
    <row r="64" spans="1:17" ht="27" customHeight="1" thickBot="1">
      <c r="A64" s="48" t="s">
        <v>103</v>
      </c>
      <c r="B64" s="54"/>
      <c r="C64" s="123" t="s">
        <v>247</v>
      </c>
      <c r="D64" s="118" t="s">
        <v>245</v>
      </c>
      <c r="I64" s="37" t="s">
        <v>141</v>
      </c>
      <c r="L64" s="37"/>
      <c r="O64" s="31"/>
      <c r="P64" s="169">
        <f>P65+P66</f>
        <v>102.01438</v>
      </c>
    </row>
    <row r="65" spans="1:16" ht="60.75" customHeight="1" thickBot="1">
      <c r="A65" s="48" t="s">
        <v>104</v>
      </c>
      <c r="B65" s="54"/>
      <c r="C65" s="123" t="s">
        <v>247</v>
      </c>
      <c r="D65" s="118" t="s">
        <v>85</v>
      </c>
      <c r="I65" s="37" t="s">
        <v>142</v>
      </c>
      <c r="L65" s="37">
        <v>200</v>
      </c>
      <c r="O65" s="31"/>
      <c r="P65" s="167">
        <v>57.767749999999999</v>
      </c>
    </row>
    <row r="66" spans="1:16" ht="57" customHeight="1" thickBot="1">
      <c r="A66" s="48" t="s">
        <v>105</v>
      </c>
      <c r="B66" s="54"/>
      <c r="C66" s="123" t="s">
        <v>247</v>
      </c>
      <c r="D66" s="118" t="s">
        <v>85</v>
      </c>
      <c r="I66" s="37" t="s">
        <v>143</v>
      </c>
      <c r="L66" s="37">
        <v>200</v>
      </c>
      <c r="O66" s="31"/>
      <c r="P66" s="160">
        <v>44.246630000000003</v>
      </c>
    </row>
    <row r="67" spans="1:16" ht="27" thickBot="1">
      <c r="A67" s="48" t="s">
        <v>106</v>
      </c>
      <c r="B67" s="54"/>
      <c r="C67" s="123" t="s">
        <v>247</v>
      </c>
      <c r="D67" s="118" t="s">
        <v>245</v>
      </c>
      <c r="I67" s="37" t="s">
        <v>144</v>
      </c>
      <c r="L67" s="37"/>
      <c r="O67" s="31"/>
      <c r="P67" s="160">
        <f>P68</f>
        <v>67</v>
      </c>
    </row>
    <row r="68" spans="1:16" ht="65.25" customHeight="1" thickBot="1">
      <c r="A68" s="48" t="s">
        <v>107</v>
      </c>
      <c r="B68" s="54"/>
      <c r="C68" s="123" t="s">
        <v>247</v>
      </c>
      <c r="D68" s="118" t="s">
        <v>85</v>
      </c>
      <c r="I68" s="37" t="s">
        <v>145</v>
      </c>
      <c r="L68" s="37">
        <v>200</v>
      </c>
      <c r="P68" s="160">
        <v>67</v>
      </c>
    </row>
    <row r="69" spans="1:16" ht="52.5" customHeight="1" thickBot="1">
      <c r="A69" s="48" t="s">
        <v>108</v>
      </c>
      <c r="B69" s="54"/>
      <c r="C69" s="123" t="s">
        <v>247</v>
      </c>
      <c r="D69" s="118" t="s">
        <v>85</v>
      </c>
      <c r="I69" s="37" t="s">
        <v>146</v>
      </c>
      <c r="L69" s="37"/>
      <c r="P69" s="166">
        <f>P70</f>
        <v>123.77329</v>
      </c>
    </row>
    <row r="70" spans="1:16" ht="65.25" customHeight="1" thickBot="1">
      <c r="A70" s="48" t="s">
        <v>109</v>
      </c>
      <c r="B70" s="54"/>
      <c r="C70" s="123" t="s">
        <v>247</v>
      </c>
      <c r="D70" s="118" t="s">
        <v>85</v>
      </c>
      <c r="I70" s="37" t="s">
        <v>147</v>
      </c>
      <c r="L70" s="37">
        <v>200</v>
      </c>
      <c r="P70" s="166">
        <v>123.77329</v>
      </c>
    </row>
    <row r="71" spans="1:16" ht="29.25" customHeight="1" thickBot="1">
      <c r="A71" s="48" t="s">
        <v>110</v>
      </c>
      <c r="B71" s="54"/>
      <c r="C71" s="123" t="s">
        <v>247</v>
      </c>
      <c r="D71" s="118" t="s">
        <v>85</v>
      </c>
      <c r="I71" s="37" t="s">
        <v>148</v>
      </c>
      <c r="L71" s="37"/>
      <c r="P71" s="166">
        <f>P72</f>
        <v>0</v>
      </c>
    </row>
    <row r="72" spans="1:16" ht="52.5" thickBot="1">
      <c r="A72" s="48" t="s">
        <v>111</v>
      </c>
      <c r="B72" s="54"/>
      <c r="C72" s="123" t="s">
        <v>247</v>
      </c>
      <c r="D72" s="118" t="s">
        <v>85</v>
      </c>
      <c r="I72" s="37" t="s">
        <v>148</v>
      </c>
      <c r="L72" s="37">
        <v>200</v>
      </c>
      <c r="P72" s="166">
        <v>0</v>
      </c>
    </row>
    <row r="73" spans="1:16" ht="15.75" thickBot="1">
      <c r="A73" s="36" t="s">
        <v>112</v>
      </c>
      <c r="B73" s="30"/>
      <c r="C73" s="39">
        <v>10</v>
      </c>
      <c r="D73" s="37"/>
      <c r="I73" s="37"/>
      <c r="L73" s="37"/>
      <c r="P73" s="156">
        <f>P74</f>
        <v>640.62660000000005</v>
      </c>
    </row>
    <row r="74" spans="1:16" ht="15.75" thickBot="1">
      <c r="A74" s="36" t="s">
        <v>113</v>
      </c>
      <c r="B74" s="30"/>
      <c r="C74" s="39">
        <v>10</v>
      </c>
      <c r="D74" s="30" t="s">
        <v>59</v>
      </c>
      <c r="I74" s="30"/>
      <c r="L74" s="30"/>
      <c r="P74" s="166">
        <f>P75</f>
        <v>640.62660000000005</v>
      </c>
    </row>
    <row r="75" spans="1:16" ht="65.25" customHeight="1" thickBot="1">
      <c r="A75" s="48" t="s">
        <v>114</v>
      </c>
      <c r="B75" s="37"/>
      <c r="C75" s="38">
        <v>10</v>
      </c>
      <c r="D75" s="37" t="s">
        <v>59</v>
      </c>
      <c r="I75" s="37" t="s">
        <v>126</v>
      </c>
      <c r="L75" s="37"/>
      <c r="P75" s="156">
        <f>P76</f>
        <v>640.62660000000005</v>
      </c>
    </row>
    <row r="76" spans="1:16" ht="52.5" thickBot="1">
      <c r="A76" s="48" t="s">
        <v>115</v>
      </c>
      <c r="B76" s="37"/>
      <c r="C76" s="38">
        <v>10</v>
      </c>
      <c r="D76" s="37" t="s">
        <v>59</v>
      </c>
      <c r="I76" s="37" t="s">
        <v>149</v>
      </c>
      <c r="L76" s="37"/>
      <c r="P76" s="166">
        <f>P77</f>
        <v>640.62660000000005</v>
      </c>
    </row>
    <row r="77" spans="1:16" ht="52.5" customHeight="1" thickBot="1">
      <c r="A77" s="48" t="s">
        <v>116</v>
      </c>
      <c r="B77" s="37"/>
      <c r="C77" s="38">
        <v>10</v>
      </c>
      <c r="D77" s="37" t="s">
        <v>59</v>
      </c>
      <c r="I77" s="37" t="s">
        <v>150</v>
      </c>
      <c r="L77" s="37">
        <v>300</v>
      </c>
      <c r="P77" s="166">
        <v>640.62660000000005</v>
      </c>
    </row>
    <row r="78" spans="1:16" ht="65.25" customHeight="1" thickBot="1">
      <c r="A78" s="36" t="s">
        <v>117</v>
      </c>
      <c r="B78" s="30">
        <v>914</v>
      </c>
      <c r="C78" s="55"/>
      <c r="D78" s="37"/>
      <c r="I78" s="37"/>
      <c r="L78" s="37"/>
      <c r="P78" s="156">
        <f>P79</f>
        <v>1030.69065</v>
      </c>
    </row>
    <row r="79" spans="1:16" ht="15.75" thickBot="1">
      <c r="A79" s="36" t="s">
        <v>118</v>
      </c>
      <c r="B79" s="30"/>
      <c r="C79" s="39" t="s">
        <v>119</v>
      </c>
      <c r="D79" s="37"/>
      <c r="I79" s="37"/>
      <c r="L79" s="37"/>
      <c r="P79" s="156">
        <f>P80</f>
        <v>1030.69065</v>
      </c>
    </row>
    <row r="80" spans="1:16" ht="15.75" thickBot="1">
      <c r="A80" s="36" t="s">
        <v>120</v>
      </c>
      <c r="B80" s="30"/>
      <c r="C80" s="39" t="s">
        <v>119</v>
      </c>
      <c r="D80" s="30" t="s">
        <v>59</v>
      </c>
      <c r="I80" s="30"/>
      <c r="L80" s="30"/>
      <c r="P80" s="156">
        <f>P81</f>
        <v>1030.69065</v>
      </c>
    </row>
    <row r="81" spans="1:16" ht="65.25" customHeight="1" thickBot="1">
      <c r="A81" s="48" t="s">
        <v>121</v>
      </c>
      <c r="B81" s="37"/>
      <c r="C81" s="38" t="s">
        <v>119</v>
      </c>
      <c r="D81" s="37" t="s">
        <v>59</v>
      </c>
      <c r="I81" s="37" t="s">
        <v>151</v>
      </c>
      <c r="L81" s="37"/>
      <c r="P81" s="166">
        <f>P82</f>
        <v>1030.69065</v>
      </c>
    </row>
    <row r="82" spans="1:16" ht="39.75" thickBot="1">
      <c r="A82" s="48" t="s">
        <v>122</v>
      </c>
      <c r="B82" s="37"/>
      <c r="C82" s="117" t="s">
        <v>248</v>
      </c>
      <c r="D82" s="118" t="s">
        <v>241</v>
      </c>
      <c r="I82" s="37" t="s">
        <v>152</v>
      </c>
      <c r="L82" s="37"/>
      <c r="P82" s="166">
        <f>P84+P85+P83</f>
        <v>1030.69065</v>
      </c>
    </row>
    <row r="83" spans="1:16" s="137" customFormat="1" ht="27" thickBot="1">
      <c r="A83" s="47" t="s">
        <v>71</v>
      </c>
      <c r="B83" s="41"/>
      <c r="C83" s="117" t="s">
        <v>248</v>
      </c>
      <c r="D83" s="118" t="s">
        <v>241</v>
      </c>
      <c r="E83" s="41" t="s">
        <v>125</v>
      </c>
      <c r="F83" s="41">
        <v>800</v>
      </c>
      <c r="G83" s="41">
        <v>3</v>
      </c>
      <c r="I83" s="37" t="s">
        <v>152</v>
      </c>
      <c r="L83" s="63">
        <v>800</v>
      </c>
      <c r="P83" s="166">
        <v>0.75</v>
      </c>
    </row>
    <row r="84" spans="1:16" ht="106.5" customHeight="1" thickBot="1">
      <c r="A84" s="48" t="s">
        <v>123</v>
      </c>
      <c r="B84" s="37"/>
      <c r="C84" s="38" t="s">
        <v>119</v>
      </c>
      <c r="D84" s="37" t="s">
        <v>59</v>
      </c>
      <c r="I84" s="37" t="s">
        <v>153</v>
      </c>
      <c r="L84" s="37">
        <v>100</v>
      </c>
      <c r="P84" s="166">
        <v>554.51742000000002</v>
      </c>
    </row>
    <row r="85" spans="1:16" ht="73.5" customHeight="1" thickBot="1">
      <c r="A85" s="48" t="s">
        <v>124</v>
      </c>
      <c r="B85" s="37"/>
      <c r="C85" s="38" t="s">
        <v>119</v>
      </c>
      <c r="D85" s="37" t="s">
        <v>59</v>
      </c>
      <c r="I85" s="37" t="s">
        <v>153</v>
      </c>
      <c r="L85" s="37">
        <v>200</v>
      </c>
      <c r="P85" s="166">
        <v>475.42322999999999</v>
      </c>
    </row>
  </sheetData>
  <mergeCells count="4">
    <mergeCell ref="A1:P1"/>
    <mergeCell ref="A6:N6"/>
    <mergeCell ref="A7:N7"/>
    <mergeCell ref="A8:L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4"/>
  <sheetViews>
    <sheetView tabSelected="1" topLeftCell="A4" workbookViewId="0">
      <selection activeCell="A79" sqref="A79:F80"/>
    </sheetView>
  </sheetViews>
  <sheetFormatPr defaultRowHeight="15"/>
  <cols>
    <col min="1" max="1" width="38.28515625" customWidth="1"/>
    <col min="2" max="2" width="6.42578125" customWidth="1"/>
    <col min="3" max="3" width="6.28515625" customWidth="1"/>
    <col min="4" max="4" width="11.85546875" customWidth="1"/>
    <col min="5" max="5" width="7.42578125" customWidth="1"/>
    <col min="6" max="6" width="16.5703125" customWidth="1"/>
    <col min="7" max="7" width="8.28515625" hidden="1" customWidth="1"/>
    <col min="8" max="13" width="9.140625" hidden="1" customWidth="1"/>
  </cols>
  <sheetData>
    <row r="1" spans="1:15" s="137" customFormat="1" ht="15.75">
      <c r="A1" s="206" t="s">
        <v>256</v>
      </c>
      <c r="B1" s="206"/>
      <c r="C1" s="206"/>
      <c r="D1" s="206"/>
      <c r="E1" s="206"/>
      <c r="F1" s="206"/>
    </row>
    <row r="2" spans="1:15" s="137" customFormat="1" ht="15.75">
      <c r="A2" s="138" t="s">
        <v>1</v>
      </c>
      <c r="B2" s="138"/>
      <c r="C2" s="138"/>
    </row>
    <row r="3" spans="1:15" s="137" customFormat="1" ht="15.75">
      <c r="A3" s="138" t="s">
        <v>2</v>
      </c>
      <c r="B3" s="138"/>
      <c r="C3" s="138"/>
    </row>
    <row r="4" spans="1:15" s="175" customFormat="1" ht="15.75">
      <c r="A4" s="176" t="s">
        <v>316</v>
      </c>
      <c r="B4" s="176"/>
      <c r="C4" s="176"/>
    </row>
    <row r="5" spans="1:15" s="137" customFormat="1">
      <c r="A5" s="135"/>
      <c r="B5" s="136" t="s">
        <v>250</v>
      </c>
      <c r="C5" s="135" t="s">
        <v>253</v>
      </c>
      <c r="D5" s="175" t="s">
        <v>312</v>
      </c>
      <c r="E5" s="147"/>
      <c r="F5" s="175" t="s">
        <v>305</v>
      </c>
      <c r="L5" s="137" t="s">
        <v>249</v>
      </c>
    </row>
    <row r="6" spans="1:15" s="137" customFormat="1"/>
    <row r="7" spans="1:15" ht="63" customHeight="1">
      <c r="A7" s="207" t="s">
        <v>181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</row>
    <row r="8" spans="1:15" ht="16.5" thickBot="1">
      <c r="A8" s="71" t="s">
        <v>154</v>
      </c>
      <c r="D8" s="186"/>
    </row>
    <row r="9" spans="1:15" ht="15.75" thickBot="1">
      <c r="A9" s="33" t="s">
        <v>3</v>
      </c>
      <c r="B9" s="34" t="s">
        <v>52</v>
      </c>
      <c r="C9" s="34" t="s">
        <v>53</v>
      </c>
      <c r="D9" s="34" t="s">
        <v>54</v>
      </c>
      <c r="E9" s="34" t="s">
        <v>55</v>
      </c>
      <c r="F9" s="35" t="s">
        <v>56</v>
      </c>
    </row>
    <row r="10" spans="1:15" ht="15.75" thickBot="1">
      <c r="A10" s="36" t="s">
        <v>47</v>
      </c>
      <c r="B10" s="30"/>
      <c r="C10" s="30"/>
      <c r="D10" s="30"/>
      <c r="E10" s="30"/>
      <c r="F10" s="156">
        <f>F11+F37+F43+F46+F54+F74+F79</f>
        <v>12461.844329999998</v>
      </c>
      <c r="O10" s="171"/>
    </row>
    <row r="11" spans="1:15" ht="27.75" customHeight="1" thickBot="1">
      <c r="A11" s="36" t="s">
        <v>58</v>
      </c>
      <c r="B11" s="42" t="s">
        <v>59</v>
      </c>
      <c r="C11" s="30"/>
      <c r="D11" s="30"/>
      <c r="E11" s="30"/>
      <c r="F11" s="156">
        <f>F12+F17+F23+F27+F31</f>
        <v>6324.1369799999993</v>
      </c>
    </row>
    <row r="12" spans="1:15" ht="43.5" customHeight="1" thickBot="1">
      <c r="A12" s="36" t="s">
        <v>60</v>
      </c>
      <c r="B12" s="42" t="s">
        <v>59</v>
      </c>
      <c r="C12" s="42" t="s">
        <v>61</v>
      </c>
      <c r="D12" s="46"/>
      <c r="E12" s="30"/>
      <c r="F12" s="156">
        <f>F13</f>
        <v>1385.4678999999999</v>
      </c>
    </row>
    <row r="13" spans="1:15" ht="75" customHeight="1" thickBot="1">
      <c r="A13" s="47" t="s">
        <v>62</v>
      </c>
      <c r="B13" s="112" t="s">
        <v>241</v>
      </c>
      <c r="C13" s="125" t="s">
        <v>242</v>
      </c>
      <c r="D13" s="68" t="s">
        <v>126</v>
      </c>
      <c r="E13" s="41"/>
      <c r="F13" s="162">
        <f>F14</f>
        <v>1385.4678999999999</v>
      </c>
    </row>
    <row r="14" spans="1:15" ht="78" thickBot="1">
      <c r="A14" s="47" t="s">
        <v>64</v>
      </c>
      <c r="B14" s="112" t="s">
        <v>241</v>
      </c>
      <c r="C14" s="112" t="s">
        <v>242</v>
      </c>
      <c r="D14" s="41" t="s">
        <v>65</v>
      </c>
      <c r="E14" s="41"/>
      <c r="F14" s="162">
        <f>F16+F15</f>
        <v>1385.4678999999999</v>
      </c>
    </row>
    <row r="15" spans="1:15" s="145" customFormat="1" ht="116.25" thickBot="1">
      <c r="A15" s="47" t="s">
        <v>72</v>
      </c>
      <c r="B15" s="41" t="s">
        <v>59</v>
      </c>
      <c r="C15" s="41" t="s">
        <v>61</v>
      </c>
      <c r="D15" s="41" t="s">
        <v>260</v>
      </c>
      <c r="E15" s="41">
        <v>100</v>
      </c>
      <c r="F15" s="162">
        <v>74.074690000000004</v>
      </c>
    </row>
    <row r="16" spans="1:15" ht="116.25" thickBot="1">
      <c r="A16" s="47" t="s">
        <v>72</v>
      </c>
      <c r="B16" s="41" t="s">
        <v>59</v>
      </c>
      <c r="C16" s="41" t="s">
        <v>61</v>
      </c>
      <c r="D16" s="41" t="s">
        <v>67</v>
      </c>
      <c r="E16" s="41">
        <v>100</v>
      </c>
      <c r="F16" s="162">
        <v>1311.39321</v>
      </c>
    </row>
    <row r="17" spans="1:6" ht="72" customHeight="1" thickBot="1">
      <c r="A17" s="36" t="s">
        <v>158</v>
      </c>
      <c r="B17" s="42" t="s">
        <v>59</v>
      </c>
      <c r="C17" s="42" t="s">
        <v>69</v>
      </c>
      <c r="D17" s="42"/>
      <c r="E17" s="42"/>
      <c r="F17" s="161">
        <f>F18</f>
        <v>3437.3620799999999</v>
      </c>
    </row>
    <row r="18" spans="1:6" ht="67.5" customHeight="1" thickBot="1">
      <c r="A18" s="47" t="s">
        <v>62</v>
      </c>
      <c r="B18" s="112" t="s">
        <v>241</v>
      </c>
      <c r="C18" s="112" t="s">
        <v>244</v>
      </c>
      <c r="D18" s="41" t="s">
        <v>126</v>
      </c>
      <c r="E18" s="41"/>
      <c r="F18" s="162">
        <f>F19</f>
        <v>3437.3620799999999</v>
      </c>
    </row>
    <row r="19" spans="1:6" ht="78" thickBot="1">
      <c r="A19" s="47" t="s">
        <v>64</v>
      </c>
      <c r="B19" s="112" t="s">
        <v>241</v>
      </c>
      <c r="C19" s="112" t="s">
        <v>244</v>
      </c>
      <c r="D19" s="41" t="s">
        <v>65</v>
      </c>
      <c r="E19" s="41"/>
      <c r="F19" s="162">
        <f>F20+F21+F22</f>
        <v>3437.3620799999999</v>
      </c>
    </row>
    <row r="20" spans="1:6" ht="27" thickBot="1">
      <c r="A20" s="47" t="s">
        <v>71</v>
      </c>
      <c r="B20" s="41" t="s">
        <v>59</v>
      </c>
      <c r="C20" s="41" t="s">
        <v>69</v>
      </c>
      <c r="D20" s="41" t="s">
        <v>125</v>
      </c>
      <c r="E20" s="41">
        <v>800</v>
      </c>
      <c r="F20" s="162">
        <v>1.1355</v>
      </c>
    </row>
    <row r="21" spans="1:6" ht="116.25" thickBot="1">
      <c r="A21" s="47" t="s">
        <v>72</v>
      </c>
      <c r="B21" s="41" t="s">
        <v>59</v>
      </c>
      <c r="C21" s="41" t="s">
        <v>69</v>
      </c>
      <c r="D21" s="41" t="s">
        <v>67</v>
      </c>
      <c r="E21" s="41">
        <v>100</v>
      </c>
      <c r="F21" s="162">
        <v>2323.4697799999999</v>
      </c>
    </row>
    <row r="22" spans="1:6" ht="65.25" thickBot="1">
      <c r="A22" s="47" t="s">
        <v>159</v>
      </c>
      <c r="B22" s="41" t="s">
        <v>59</v>
      </c>
      <c r="C22" s="41" t="s">
        <v>69</v>
      </c>
      <c r="D22" s="41" t="s">
        <v>67</v>
      </c>
      <c r="E22" s="41">
        <v>200</v>
      </c>
      <c r="F22" s="163">
        <v>1112.7568000000001</v>
      </c>
    </row>
    <row r="23" spans="1:6" ht="27" thickBot="1">
      <c r="A23" s="51" t="s">
        <v>74</v>
      </c>
      <c r="B23" s="114" t="s">
        <v>241</v>
      </c>
      <c r="C23" s="114" t="s">
        <v>243</v>
      </c>
      <c r="D23" s="42"/>
      <c r="E23" s="41"/>
      <c r="F23" s="163">
        <f>F24</f>
        <v>0</v>
      </c>
    </row>
    <row r="24" spans="1:6" ht="65.25" thickBot="1">
      <c r="A24" s="47" t="s">
        <v>62</v>
      </c>
      <c r="B24" s="112" t="s">
        <v>241</v>
      </c>
      <c r="C24" s="112" t="s">
        <v>243</v>
      </c>
      <c r="D24" s="70">
        <v>100000000</v>
      </c>
      <c r="E24" s="41"/>
      <c r="F24" s="163">
        <f>F25</f>
        <v>0</v>
      </c>
    </row>
    <row r="25" spans="1:6" ht="39.75" thickBot="1">
      <c r="A25" s="47" t="s">
        <v>75</v>
      </c>
      <c r="B25" s="112" t="s">
        <v>241</v>
      </c>
      <c r="C25" s="112" t="s">
        <v>243</v>
      </c>
      <c r="D25" s="41">
        <v>100100000</v>
      </c>
      <c r="E25" s="41"/>
      <c r="F25" s="163">
        <f>F26</f>
        <v>0</v>
      </c>
    </row>
    <row r="26" spans="1:6" ht="39.75" thickBot="1">
      <c r="A26" s="47" t="s">
        <v>76</v>
      </c>
      <c r="B26" s="112" t="s">
        <v>241</v>
      </c>
      <c r="C26" s="112" t="s">
        <v>243</v>
      </c>
      <c r="D26" s="70">
        <v>100190110</v>
      </c>
      <c r="E26" s="41">
        <v>800</v>
      </c>
      <c r="F26" s="163">
        <v>0</v>
      </c>
    </row>
    <row r="27" spans="1:6" ht="15.75" thickBot="1">
      <c r="A27" s="51" t="s">
        <v>77</v>
      </c>
      <c r="B27" s="114" t="s">
        <v>59</v>
      </c>
      <c r="C27" s="114">
        <v>11</v>
      </c>
      <c r="D27" s="41"/>
      <c r="E27" s="41"/>
      <c r="F27" s="161">
        <f>F28</f>
        <v>0</v>
      </c>
    </row>
    <row r="28" spans="1:6" ht="69.75" customHeight="1" thickBot="1">
      <c r="A28" s="47" t="s">
        <v>160</v>
      </c>
      <c r="B28" s="112" t="s">
        <v>241</v>
      </c>
      <c r="C28" s="112">
        <v>11</v>
      </c>
      <c r="D28" s="41" t="s">
        <v>65</v>
      </c>
      <c r="E28" s="41"/>
      <c r="F28" s="162">
        <f>F29</f>
        <v>0</v>
      </c>
    </row>
    <row r="29" spans="1:6" ht="39.75" thickBot="1">
      <c r="A29" s="47" t="s">
        <v>78</v>
      </c>
      <c r="B29" s="112" t="s">
        <v>241</v>
      </c>
      <c r="C29" s="112">
        <v>11</v>
      </c>
      <c r="D29" s="41" t="s">
        <v>130</v>
      </c>
      <c r="E29" s="41"/>
      <c r="F29" s="162">
        <f>F30</f>
        <v>0</v>
      </c>
    </row>
    <row r="30" spans="1:6" ht="52.5" thickBot="1">
      <c r="A30" s="47" t="s">
        <v>161</v>
      </c>
      <c r="B30" s="41" t="s">
        <v>59</v>
      </c>
      <c r="C30" s="41">
        <v>11</v>
      </c>
      <c r="D30" s="41" t="s">
        <v>131</v>
      </c>
      <c r="E30" s="41">
        <v>800</v>
      </c>
      <c r="F30" s="162">
        <v>0</v>
      </c>
    </row>
    <row r="31" spans="1:6" ht="15.75" thickBot="1">
      <c r="A31" s="36" t="s">
        <v>80</v>
      </c>
      <c r="B31" s="42" t="s">
        <v>59</v>
      </c>
      <c r="C31" s="42">
        <v>13</v>
      </c>
      <c r="D31" s="41"/>
      <c r="E31" s="41" t="s">
        <v>162</v>
      </c>
      <c r="F31" s="170">
        <f>F32</f>
        <v>1501.307</v>
      </c>
    </row>
    <row r="32" spans="1:6" ht="71.25" customHeight="1" thickBot="1">
      <c r="A32" s="48" t="s">
        <v>62</v>
      </c>
      <c r="B32" s="112" t="s">
        <v>241</v>
      </c>
      <c r="C32" s="41">
        <v>13</v>
      </c>
      <c r="D32" s="41" t="s">
        <v>65</v>
      </c>
      <c r="E32" s="41"/>
      <c r="F32" s="162">
        <f>F33</f>
        <v>1501.307</v>
      </c>
    </row>
    <row r="33" spans="1:6" ht="39.75" thickBot="1">
      <c r="A33" s="48" t="s">
        <v>81</v>
      </c>
      <c r="B33" s="112" t="s">
        <v>241</v>
      </c>
      <c r="C33" s="41">
        <v>13</v>
      </c>
      <c r="D33" s="41" t="s">
        <v>67</v>
      </c>
      <c r="E33" s="41"/>
      <c r="F33" s="162">
        <f>F34+F36+F35</f>
        <v>1501.307</v>
      </c>
    </row>
    <row r="34" spans="1:6" ht="52.5" thickBot="1">
      <c r="A34" s="47" t="s">
        <v>82</v>
      </c>
      <c r="B34" s="41" t="s">
        <v>59</v>
      </c>
      <c r="C34" s="41">
        <v>13</v>
      </c>
      <c r="D34" s="41" t="s">
        <v>67</v>
      </c>
      <c r="E34" s="41">
        <v>540</v>
      </c>
      <c r="F34" s="162">
        <v>548.40700000000004</v>
      </c>
    </row>
    <row r="35" spans="1:6" s="145" customFormat="1" ht="65.25" thickBot="1">
      <c r="A35" s="47" t="s">
        <v>73</v>
      </c>
      <c r="B35" s="41" t="s">
        <v>59</v>
      </c>
      <c r="C35" s="41">
        <v>13</v>
      </c>
      <c r="D35" s="41" t="s">
        <v>259</v>
      </c>
      <c r="E35" s="41">
        <v>200</v>
      </c>
      <c r="F35" s="162">
        <v>0</v>
      </c>
    </row>
    <row r="36" spans="1:6" ht="65.25" thickBot="1">
      <c r="A36" s="47" t="s">
        <v>73</v>
      </c>
      <c r="B36" s="41" t="s">
        <v>59</v>
      </c>
      <c r="C36" s="41">
        <v>13</v>
      </c>
      <c r="D36" s="41" t="s">
        <v>259</v>
      </c>
      <c r="E36" s="41">
        <v>200</v>
      </c>
      <c r="F36" s="162">
        <v>952.9</v>
      </c>
    </row>
    <row r="37" spans="1:6" ht="15.75" thickBot="1">
      <c r="A37" s="52" t="s">
        <v>83</v>
      </c>
      <c r="B37" s="42" t="s">
        <v>61</v>
      </c>
      <c r="C37" s="41"/>
      <c r="D37" s="41"/>
      <c r="E37" s="41"/>
      <c r="F37" s="161">
        <f>F38</f>
        <v>136.184</v>
      </c>
    </row>
    <row r="38" spans="1:6" ht="15.75" thickBot="1">
      <c r="A38" s="53" t="s">
        <v>84</v>
      </c>
      <c r="B38" s="42" t="s">
        <v>61</v>
      </c>
      <c r="C38" s="42" t="s">
        <v>85</v>
      </c>
      <c r="D38" s="42"/>
      <c r="E38" s="42"/>
      <c r="F38" s="161">
        <f>F39</f>
        <v>136.184</v>
      </c>
    </row>
    <row r="39" spans="1:6" ht="71.25" customHeight="1" thickBot="1">
      <c r="A39" s="47" t="s">
        <v>62</v>
      </c>
      <c r="B39" s="41" t="s">
        <v>61</v>
      </c>
      <c r="C39" s="41" t="s">
        <v>85</v>
      </c>
      <c r="D39" s="41" t="s">
        <v>132</v>
      </c>
      <c r="E39" s="41"/>
      <c r="F39" s="162">
        <f>F40</f>
        <v>136.184</v>
      </c>
    </row>
    <row r="40" spans="1:6" ht="39.75" thickBot="1">
      <c r="A40" s="47" t="s">
        <v>86</v>
      </c>
      <c r="B40" s="41" t="s">
        <v>61</v>
      </c>
      <c r="C40" s="41" t="s">
        <v>85</v>
      </c>
      <c r="D40" s="41" t="s">
        <v>133</v>
      </c>
      <c r="E40" s="41"/>
      <c r="F40" s="162">
        <f>F41+F42</f>
        <v>136.184</v>
      </c>
    </row>
    <row r="41" spans="1:6" ht="90.75" thickBot="1">
      <c r="A41" s="47" t="s">
        <v>87</v>
      </c>
      <c r="B41" s="41" t="s">
        <v>61</v>
      </c>
      <c r="C41" s="41" t="s">
        <v>85</v>
      </c>
      <c r="D41" s="41" t="s">
        <v>134</v>
      </c>
      <c r="E41" s="41">
        <v>100</v>
      </c>
      <c r="F41" s="162">
        <v>122.98399999999999</v>
      </c>
    </row>
    <row r="42" spans="1:6" ht="52.5" thickBot="1">
      <c r="A42" s="47" t="s">
        <v>163</v>
      </c>
      <c r="B42" s="41" t="s">
        <v>61</v>
      </c>
      <c r="C42" s="41" t="s">
        <v>85</v>
      </c>
      <c r="D42" s="41" t="s">
        <v>134</v>
      </c>
      <c r="E42" s="41">
        <v>200</v>
      </c>
      <c r="F42" s="162">
        <v>13.2</v>
      </c>
    </row>
    <row r="43" spans="1:6" ht="27" thickBot="1">
      <c r="A43" s="51" t="s">
        <v>89</v>
      </c>
      <c r="B43" s="114" t="s">
        <v>245</v>
      </c>
      <c r="C43" s="42"/>
      <c r="D43" s="42"/>
      <c r="E43" s="42"/>
      <c r="F43" s="161">
        <f>F44</f>
        <v>0</v>
      </c>
    </row>
    <row r="44" spans="1:6" ht="27" thickBot="1">
      <c r="A44" s="47" t="s">
        <v>155</v>
      </c>
      <c r="B44" s="112" t="s">
        <v>245</v>
      </c>
      <c r="C44" s="41">
        <v>14</v>
      </c>
      <c r="D44" s="41" t="s">
        <v>156</v>
      </c>
      <c r="E44" s="41"/>
      <c r="F44" s="162">
        <f>F45</f>
        <v>0</v>
      </c>
    </row>
    <row r="45" spans="1:6" ht="116.25" thickBot="1">
      <c r="A45" s="47" t="s">
        <v>164</v>
      </c>
      <c r="B45" s="112" t="s">
        <v>245</v>
      </c>
      <c r="C45" s="41">
        <v>14</v>
      </c>
      <c r="D45" s="41" t="s">
        <v>127</v>
      </c>
      <c r="E45" s="41">
        <v>200</v>
      </c>
      <c r="F45" s="162">
        <v>0</v>
      </c>
    </row>
    <row r="46" spans="1:6" ht="15.75" thickBot="1">
      <c r="A46" s="36" t="s">
        <v>92</v>
      </c>
      <c r="B46" s="30" t="s">
        <v>69</v>
      </c>
      <c r="C46" s="41"/>
      <c r="D46" s="41"/>
      <c r="E46" s="41"/>
      <c r="F46" s="161">
        <f>F47+F49</f>
        <v>3058.2391299999999</v>
      </c>
    </row>
    <row r="47" spans="1:6" ht="52.5" thickBot="1">
      <c r="A47" s="48" t="s">
        <v>95</v>
      </c>
      <c r="B47" s="118" t="s">
        <v>244</v>
      </c>
      <c r="C47" s="112" t="s">
        <v>59</v>
      </c>
      <c r="D47" s="41" t="s">
        <v>135</v>
      </c>
      <c r="E47" s="41"/>
      <c r="F47" s="161">
        <f>F48</f>
        <v>0</v>
      </c>
    </row>
    <row r="48" spans="1:6" ht="52.5" thickBot="1">
      <c r="A48" s="48" t="s">
        <v>157</v>
      </c>
      <c r="B48" s="126"/>
      <c r="C48" s="127" t="s">
        <v>244</v>
      </c>
      <c r="D48" s="41" t="s">
        <v>165</v>
      </c>
      <c r="E48" s="41">
        <v>200</v>
      </c>
      <c r="F48" s="162">
        <v>0</v>
      </c>
    </row>
    <row r="49" spans="1:6" ht="15.75" thickBot="1">
      <c r="A49" s="51" t="s">
        <v>93</v>
      </c>
      <c r="B49" s="30" t="s">
        <v>69</v>
      </c>
      <c r="C49" s="30" t="s">
        <v>94</v>
      </c>
      <c r="D49" s="42"/>
      <c r="E49" s="42"/>
      <c r="F49" s="161">
        <f>F50</f>
        <v>3058.2391299999999</v>
      </c>
    </row>
    <row r="50" spans="1:6" ht="52.5" thickBot="1">
      <c r="A50" s="47" t="s">
        <v>166</v>
      </c>
      <c r="B50" s="118" t="s">
        <v>244</v>
      </c>
      <c r="C50" s="118" t="s">
        <v>246</v>
      </c>
      <c r="D50" s="41" t="s">
        <v>135</v>
      </c>
      <c r="E50" s="42"/>
      <c r="F50" s="161">
        <f>F51</f>
        <v>3058.2391299999999</v>
      </c>
    </row>
    <row r="51" spans="1:6" ht="52.5" thickBot="1">
      <c r="A51" s="47" t="s">
        <v>96</v>
      </c>
      <c r="B51" s="118" t="s">
        <v>244</v>
      </c>
      <c r="C51" s="118" t="s">
        <v>246</v>
      </c>
      <c r="D51" s="41" t="s">
        <v>136</v>
      </c>
      <c r="E51" s="42"/>
      <c r="F51" s="161">
        <f>F52+F53</f>
        <v>3058.2391299999999</v>
      </c>
    </row>
    <row r="52" spans="1:6" ht="65.25" thickBot="1">
      <c r="A52" s="48" t="s">
        <v>167</v>
      </c>
      <c r="B52" s="37" t="s">
        <v>69</v>
      </c>
      <c r="C52" s="37" t="s">
        <v>94</v>
      </c>
      <c r="D52" s="37" t="s">
        <v>137</v>
      </c>
      <c r="E52" s="37">
        <v>200</v>
      </c>
      <c r="F52" s="166">
        <v>1041.8499999999999</v>
      </c>
    </row>
    <row r="53" spans="1:6" ht="69.75" customHeight="1" thickBot="1">
      <c r="A53" s="48" t="s">
        <v>97</v>
      </c>
      <c r="B53" s="37" t="s">
        <v>69</v>
      </c>
      <c r="C53" s="37" t="s">
        <v>94</v>
      </c>
      <c r="D53" s="37" t="s">
        <v>168</v>
      </c>
      <c r="E53" s="37">
        <v>200</v>
      </c>
      <c r="F53" s="166">
        <v>2016.38913</v>
      </c>
    </row>
    <row r="54" spans="1:6" ht="27" thickBot="1">
      <c r="A54" s="36" t="s">
        <v>98</v>
      </c>
      <c r="B54" s="128" t="s">
        <v>247</v>
      </c>
      <c r="C54" s="118"/>
      <c r="D54" s="37"/>
      <c r="E54" s="37"/>
      <c r="F54" s="156">
        <f>F55+F63</f>
        <v>1271.9669699999999</v>
      </c>
    </row>
    <row r="55" spans="1:6" ht="15.75" thickBot="1">
      <c r="A55" s="36" t="s">
        <v>99</v>
      </c>
      <c r="B55" s="128" t="s">
        <v>247</v>
      </c>
      <c r="C55" s="122" t="s">
        <v>242</v>
      </c>
      <c r="D55" s="37"/>
      <c r="E55" s="37"/>
      <c r="F55" s="156">
        <f>F56</f>
        <v>979.17930000000001</v>
      </c>
    </row>
    <row r="56" spans="1:6" ht="54.75" customHeight="1" thickBot="1">
      <c r="A56" s="48" t="s">
        <v>166</v>
      </c>
      <c r="B56" s="126" t="s">
        <v>247</v>
      </c>
      <c r="C56" s="118" t="s">
        <v>242</v>
      </c>
      <c r="D56" s="37" t="s">
        <v>135</v>
      </c>
      <c r="E56" s="37"/>
      <c r="F56" s="166">
        <f>F57</f>
        <v>979.17930000000001</v>
      </c>
    </row>
    <row r="57" spans="1:6" ht="27" thickBot="1">
      <c r="A57" s="48" t="s">
        <v>100</v>
      </c>
      <c r="B57" s="126" t="s">
        <v>247</v>
      </c>
      <c r="C57" s="118" t="s">
        <v>242</v>
      </c>
      <c r="D57" s="37" t="s">
        <v>139</v>
      </c>
      <c r="E57" s="37">
        <v>200</v>
      </c>
      <c r="F57" s="166">
        <f>F58+F59+F61</f>
        <v>979.17930000000001</v>
      </c>
    </row>
    <row r="58" spans="1:6" s="137" customFormat="1" ht="52.5" thickBot="1">
      <c r="A58" s="48" t="s">
        <v>101</v>
      </c>
      <c r="B58" s="126" t="s">
        <v>247</v>
      </c>
      <c r="C58" s="118" t="s">
        <v>242</v>
      </c>
      <c r="D58" s="37" t="s">
        <v>140</v>
      </c>
      <c r="E58" s="37">
        <v>200</v>
      </c>
      <c r="F58" s="166">
        <v>87</v>
      </c>
    </row>
    <row r="59" spans="1:6" s="137" customFormat="1" ht="25.5" thickBot="1">
      <c r="A59" s="140" t="s">
        <v>254</v>
      </c>
      <c r="B59" s="126" t="s">
        <v>247</v>
      </c>
      <c r="C59" s="118" t="s">
        <v>242</v>
      </c>
      <c r="D59" s="37" t="s">
        <v>255</v>
      </c>
      <c r="E59" s="37"/>
      <c r="F59" s="166">
        <f>F60</f>
        <v>892.17930000000001</v>
      </c>
    </row>
    <row r="60" spans="1:6" ht="49.5" thickBot="1">
      <c r="A60" s="140" t="s">
        <v>101</v>
      </c>
      <c r="B60" s="126" t="s">
        <v>247</v>
      </c>
      <c r="C60" s="118" t="s">
        <v>242</v>
      </c>
      <c r="D60" s="37" t="s">
        <v>255</v>
      </c>
      <c r="E60" s="37">
        <v>200</v>
      </c>
      <c r="F60" s="166">
        <v>892.17930000000001</v>
      </c>
    </row>
    <row r="61" spans="1:6" s="148" customFormat="1" ht="25.5" thickBot="1">
      <c r="A61" s="140" t="s">
        <v>254</v>
      </c>
      <c r="B61" s="126" t="s">
        <v>247</v>
      </c>
      <c r="C61" s="118" t="s">
        <v>242</v>
      </c>
      <c r="D61" s="37" t="s">
        <v>264</v>
      </c>
      <c r="E61" s="37"/>
      <c r="F61" s="166">
        <f>F62</f>
        <v>0</v>
      </c>
    </row>
    <row r="62" spans="1:6" s="148" customFormat="1" ht="60" customHeight="1" thickBot="1">
      <c r="A62" s="140" t="s">
        <v>101</v>
      </c>
      <c r="B62" s="126" t="s">
        <v>247</v>
      </c>
      <c r="C62" s="118" t="s">
        <v>242</v>
      </c>
      <c r="D62" s="37" t="s">
        <v>264</v>
      </c>
      <c r="E62" s="37">
        <v>200</v>
      </c>
      <c r="F62" s="166">
        <v>0</v>
      </c>
    </row>
    <row r="63" spans="1:6" ht="15.75" thickBot="1">
      <c r="A63" s="36" t="s">
        <v>102</v>
      </c>
      <c r="B63" s="128" t="s">
        <v>247</v>
      </c>
      <c r="C63" s="122" t="s">
        <v>245</v>
      </c>
      <c r="D63" s="30"/>
      <c r="E63" s="30"/>
      <c r="F63" s="156">
        <f>F64</f>
        <v>292.78767000000005</v>
      </c>
    </row>
    <row r="64" spans="1:6" ht="52.5" thickBot="1">
      <c r="A64" s="48" t="s">
        <v>166</v>
      </c>
      <c r="B64" s="126" t="s">
        <v>247</v>
      </c>
      <c r="C64" s="118" t="s">
        <v>245</v>
      </c>
      <c r="D64" s="37" t="s">
        <v>135</v>
      </c>
      <c r="E64" s="30"/>
      <c r="F64" s="166">
        <f>F65+F68+F70</f>
        <v>292.78767000000005</v>
      </c>
    </row>
    <row r="65" spans="1:6" ht="27" thickBot="1">
      <c r="A65" s="48" t="s">
        <v>103</v>
      </c>
      <c r="B65" s="126" t="s">
        <v>247</v>
      </c>
      <c r="C65" s="118" t="s">
        <v>245</v>
      </c>
      <c r="D65" s="37" t="s">
        <v>141</v>
      </c>
      <c r="E65" s="30"/>
      <c r="F65" s="166">
        <f>F66+F67</f>
        <v>102.01438</v>
      </c>
    </row>
    <row r="66" spans="1:6" ht="52.5" thickBot="1">
      <c r="A66" s="48" t="s">
        <v>169</v>
      </c>
      <c r="B66" s="126" t="s">
        <v>247</v>
      </c>
      <c r="C66" s="118" t="s">
        <v>245</v>
      </c>
      <c r="D66" s="37" t="s">
        <v>142</v>
      </c>
      <c r="E66" s="37">
        <v>200</v>
      </c>
      <c r="F66" s="166">
        <v>57.767749999999999</v>
      </c>
    </row>
    <row r="67" spans="1:6" ht="52.5" thickBot="1">
      <c r="A67" s="48" t="s">
        <v>170</v>
      </c>
      <c r="B67" s="126" t="s">
        <v>247</v>
      </c>
      <c r="C67" s="126" t="s">
        <v>245</v>
      </c>
      <c r="D67" s="37" t="s">
        <v>171</v>
      </c>
      <c r="E67" s="37">
        <v>200</v>
      </c>
      <c r="F67" s="166">
        <v>44.246630000000003</v>
      </c>
    </row>
    <row r="68" spans="1:6" ht="27" thickBot="1">
      <c r="A68" s="48" t="s">
        <v>106</v>
      </c>
      <c r="B68" s="126" t="s">
        <v>247</v>
      </c>
      <c r="C68" s="118" t="s">
        <v>245</v>
      </c>
      <c r="D68" s="37" t="s">
        <v>144</v>
      </c>
      <c r="E68" s="37"/>
      <c r="F68" s="166">
        <f>F69</f>
        <v>67</v>
      </c>
    </row>
    <row r="69" spans="1:6" ht="65.25" thickBot="1">
      <c r="A69" s="48" t="s">
        <v>172</v>
      </c>
      <c r="B69" s="126" t="s">
        <v>247</v>
      </c>
      <c r="C69" s="118" t="s">
        <v>85</v>
      </c>
      <c r="D69" s="37" t="s">
        <v>173</v>
      </c>
      <c r="E69" s="37">
        <v>200</v>
      </c>
      <c r="F69" s="166">
        <v>67</v>
      </c>
    </row>
    <row r="70" spans="1:6" ht="52.5" thickBot="1">
      <c r="A70" s="48" t="s">
        <v>108</v>
      </c>
      <c r="B70" s="126" t="s">
        <v>247</v>
      </c>
      <c r="C70" s="118" t="s">
        <v>245</v>
      </c>
      <c r="D70" s="37" t="s">
        <v>174</v>
      </c>
      <c r="E70" s="37"/>
      <c r="F70" s="169">
        <v>123.77329</v>
      </c>
    </row>
    <row r="71" spans="1:6" ht="65.25" thickBot="1">
      <c r="A71" s="48" t="s">
        <v>175</v>
      </c>
      <c r="B71" s="126" t="s">
        <v>247</v>
      </c>
      <c r="C71" s="118" t="s">
        <v>85</v>
      </c>
      <c r="D71" s="37" t="s">
        <v>176</v>
      </c>
      <c r="E71" s="37">
        <v>200</v>
      </c>
      <c r="F71" s="169">
        <v>133.77329</v>
      </c>
    </row>
    <row r="72" spans="1:6" ht="27" thickBot="1">
      <c r="A72" s="48" t="s">
        <v>110</v>
      </c>
      <c r="B72" s="126" t="s">
        <v>247</v>
      </c>
      <c r="C72" s="118" t="s">
        <v>85</v>
      </c>
      <c r="D72" s="37" t="s">
        <v>177</v>
      </c>
      <c r="E72" s="67"/>
      <c r="F72" s="169">
        <f>F73</f>
        <v>0</v>
      </c>
    </row>
    <row r="73" spans="1:6" ht="52.5" thickBot="1">
      <c r="A73" s="48" t="s">
        <v>111</v>
      </c>
      <c r="B73" s="126" t="s">
        <v>247</v>
      </c>
      <c r="C73" s="118" t="s">
        <v>85</v>
      </c>
      <c r="D73" s="37" t="s">
        <v>178</v>
      </c>
      <c r="E73" s="37">
        <v>200</v>
      </c>
      <c r="F73" s="169">
        <v>0</v>
      </c>
    </row>
    <row r="74" spans="1:6" ht="15.75" thickBot="1">
      <c r="A74" s="36" t="s">
        <v>112</v>
      </c>
      <c r="B74" s="30">
        <v>10</v>
      </c>
      <c r="C74" s="37"/>
      <c r="D74" s="37"/>
      <c r="E74" s="37"/>
      <c r="F74" s="156">
        <f>F75</f>
        <v>640.62660000000005</v>
      </c>
    </row>
    <row r="75" spans="1:6" ht="15.75" thickBot="1">
      <c r="A75" s="36" t="s">
        <v>113</v>
      </c>
      <c r="B75" s="30">
        <v>10</v>
      </c>
      <c r="C75" s="30" t="s">
        <v>59</v>
      </c>
      <c r="D75" s="30"/>
      <c r="E75" s="30"/>
      <c r="F75" s="156">
        <f>F76</f>
        <v>640.62660000000005</v>
      </c>
    </row>
    <row r="76" spans="1:6" ht="65.25" thickBot="1">
      <c r="A76" s="48" t="s">
        <v>114</v>
      </c>
      <c r="B76" s="37">
        <v>10</v>
      </c>
      <c r="C76" s="118" t="s">
        <v>241</v>
      </c>
      <c r="D76" s="37" t="s">
        <v>126</v>
      </c>
      <c r="E76" s="37"/>
      <c r="F76" s="166">
        <f>F77</f>
        <v>640.62660000000005</v>
      </c>
    </row>
    <row r="77" spans="1:6" ht="52.5" thickBot="1">
      <c r="A77" s="48" t="s">
        <v>115</v>
      </c>
      <c r="B77" s="37">
        <v>10</v>
      </c>
      <c r="C77" s="118" t="s">
        <v>241</v>
      </c>
      <c r="D77" s="37" t="s">
        <v>149</v>
      </c>
      <c r="E77" s="37"/>
      <c r="F77" s="166">
        <f>F78</f>
        <v>640.62660000000005</v>
      </c>
    </row>
    <row r="78" spans="1:6" ht="52.5" thickBot="1">
      <c r="A78" s="48" t="s">
        <v>116</v>
      </c>
      <c r="B78" s="37">
        <v>10</v>
      </c>
      <c r="C78" s="37" t="s">
        <v>59</v>
      </c>
      <c r="D78" s="37" t="s">
        <v>150</v>
      </c>
      <c r="E78" s="37">
        <v>300</v>
      </c>
      <c r="F78" s="166">
        <v>640.62660000000005</v>
      </c>
    </row>
    <row r="79" spans="1:6" ht="15.75" thickBot="1">
      <c r="A79" s="36" t="s">
        <v>120</v>
      </c>
      <c r="B79" s="30" t="s">
        <v>119</v>
      </c>
      <c r="C79" s="30" t="s">
        <v>59</v>
      </c>
      <c r="D79" s="30"/>
      <c r="E79" s="30"/>
      <c r="F79" s="156">
        <f>F80</f>
        <v>1030.69065</v>
      </c>
    </row>
    <row r="80" spans="1:6" ht="52.5" thickBot="1">
      <c r="A80" s="48" t="s">
        <v>121</v>
      </c>
      <c r="B80" s="118" t="s">
        <v>248</v>
      </c>
      <c r="C80" s="118" t="s">
        <v>241</v>
      </c>
      <c r="D80" s="37" t="s">
        <v>151</v>
      </c>
      <c r="E80" s="37"/>
      <c r="F80" s="166">
        <f>F81</f>
        <v>1030.69065</v>
      </c>
    </row>
    <row r="81" spans="1:6" ht="39.75" thickBot="1">
      <c r="A81" s="48" t="s">
        <v>122</v>
      </c>
      <c r="B81" s="118" t="s">
        <v>248</v>
      </c>
      <c r="C81" s="118" t="s">
        <v>241</v>
      </c>
      <c r="D81" s="37" t="s">
        <v>152</v>
      </c>
      <c r="E81" s="37"/>
      <c r="F81" s="166">
        <f>F82+F83+F84</f>
        <v>1030.69065</v>
      </c>
    </row>
    <row r="82" spans="1:6" ht="103.5" thickBot="1">
      <c r="A82" s="48" t="s">
        <v>179</v>
      </c>
      <c r="B82" s="37" t="s">
        <v>119</v>
      </c>
      <c r="C82" s="37" t="s">
        <v>59</v>
      </c>
      <c r="D82" s="37" t="s">
        <v>153</v>
      </c>
      <c r="E82" s="37">
        <v>100</v>
      </c>
      <c r="F82" s="166">
        <v>554.51742000000002</v>
      </c>
    </row>
    <row r="83" spans="1:6" ht="65.25" thickBot="1">
      <c r="A83" s="48" t="s">
        <v>124</v>
      </c>
      <c r="B83" s="37" t="s">
        <v>119</v>
      </c>
      <c r="C83" s="37" t="s">
        <v>59</v>
      </c>
      <c r="D83" s="37" t="s">
        <v>153</v>
      </c>
      <c r="E83" s="37">
        <v>200</v>
      </c>
      <c r="F83" s="166">
        <v>475.42322999999999</v>
      </c>
    </row>
    <row r="84" spans="1:6" ht="52.5" thickBot="1">
      <c r="A84" s="48" t="s">
        <v>180</v>
      </c>
      <c r="B84" s="37" t="s">
        <v>119</v>
      </c>
      <c r="C84" s="37" t="s">
        <v>59</v>
      </c>
      <c r="D84" s="37" t="s">
        <v>153</v>
      </c>
      <c r="E84" s="37">
        <v>800</v>
      </c>
      <c r="F84" s="166">
        <v>0.75</v>
      </c>
    </row>
  </sheetData>
  <mergeCells count="2">
    <mergeCell ref="A1:F1"/>
    <mergeCell ref="A7:M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G36" sqref="G36"/>
    </sheetView>
  </sheetViews>
  <sheetFormatPr defaultRowHeight="15"/>
  <cols>
    <col min="1" max="1" width="3.28515625" customWidth="1"/>
    <col min="2" max="2" width="33.5703125" customWidth="1"/>
    <col min="3" max="3" width="14.28515625" customWidth="1"/>
    <col min="4" max="4" width="6.5703125" customWidth="1"/>
    <col min="5" max="6" width="6.42578125" customWidth="1"/>
    <col min="7" max="7" width="16.85546875" customWidth="1"/>
    <col min="8" max="8" width="1.7109375" customWidth="1"/>
    <col min="9" max="9" width="9.140625" customWidth="1"/>
    <col min="10" max="10" width="13.85546875" customWidth="1"/>
    <col min="11" max="15" width="9.140625" customWidth="1"/>
  </cols>
  <sheetData>
    <row r="1" spans="1:10" s="137" customFormat="1" ht="15.75">
      <c r="B1" s="206" t="s">
        <v>257</v>
      </c>
      <c r="C1" s="206"/>
      <c r="D1" s="206"/>
      <c r="E1" s="206"/>
      <c r="F1" s="206"/>
      <c r="G1" s="206"/>
    </row>
    <row r="2" spans="1:10" s="137" customFormat="1" ht="15.75">
      <c r="A2" s="138" t="s">
        <v>1</v>
      </c>
      <c r="B2" s="138"/>
      <c r="C2" s="138"/>
    </row>
    <row r="3" spans="1:10" s="137" customFormat="1" ht="15.75">
      <c r="A3" s="138" t="s">
        <v>2</v>
      </c>
      <c r="B3" s="138"/>
      <c r="C3" s="138"/>
    </row>
    <row r="4" spans="1:10" s="175" customFormat="1" ht="15.75">
      <c r="A4" s="176"/>
      <c r="B4" s="205" t="s">
        <v>302</v>
      </c>
      <c r="C4" s="205"/>
      <c r="D4" s="205"/>
      <c r="E4" s="205"/>
      <c r="F4" s="205"/>
      <c r="G4" s="205"/>
    </row>
    <row r="5" spans="1:10" s="137" customFormat="1">
      <c r="D5" s="139" t="s">
        <v>258</v>
      </c>
      <c r="E5" s="175" t="s">
        <v>313</v>
      </c>
      <c r="F5" s="147"/>
      <c r="G5" s="175" t="s">
        <v>314</v>
      </c>
    </row>
    <row r="6" spans="1:10" s="137" customFormat="1"/>
    <row r="7" spans="1:10" s="74" customFormat="1" ht="63" customHeight="1">
      <c r="A7" s="215" t="s">
        <v>188</v>
      </c>
      <c r="B7" s="215"/>
      <c r="C7" s="215"/>
      <c r="D7" s="215"/>
      <c r="E7" s="215"/>
      <c r="F7" s="215"/>
      <c r="G7" s="215"/>
    </row>
    <row r="8" spans="1:10" ht="16.5" thickBot="1">
      <c r="A8" s="203" t="s">
        <v>182</v>
      </c>
      <c r="B8" s="203"/>
      <c r="C8" s="203"/>
      <c r="D8" s="203"/>
      <c r="E8" s="203"/>
      <c r="F8" s="203"/>
      <c r="G8" s="203"/>
    </row>
    <row r="9" spans="1:10" ht="44.25" thickBot="1">
      <c r="A9" s="76" t="s">
        <v>183</v>
      </c>
      <c r="B9" s="73" t="s">
        <v>3</v>
      </c>
      <c r="C9" s="77" t="s">
        <v>54</v>
      </c>
      <c r="D9" s="77" t="s">
        <v>55</v>
      </c>
      <c r="E9" s="77" t="s">
        <v>184</v>
      </c>
      <c r="F9" s="77" t="s">
        <v>53</v>
      </c>
      <c r="G9" s="77" t="s">
        <v>185</v>
      </c>
    </row>
    <row r="10" spans="1:10" ht="15.75" thickBot="1">
      <c r="A10" s="78">
        <v>1</v>
      </c>
      <c r="B10" s="2">
        <v>2</v>
      </c>
      <c r="C10" s="4">
        <v>3</v>
      </c>
      <c r="D10" s="79">
        <v>4</v>
      </c>
      <c r="E10" s="79">
        <v>5</v>
      </c>
      <c r="F10" s="79">
        <v>6</v>
      </c>
      <c r="G10" s="79">
        <v>7</v>
      </c>
    </row>
    <row r="11" spans="1:10" ht="15.75" thickBot="1">
      <c r="A11" s="80"/>
      <c r="B11" s="81" t="s">
        <v>186</v>
      </c>
      <c r="C11" s="82"/>
      <c r="D11" s="5"/>
      <c r="E11" s="5"/>
      <c r="F11" s="5"/>
      <c r="G11" s="105">
        <f>G12+G32+G52</f>
        <v>12461.84433</v>
      </c>
      <c r="J11" s="171"/>
    </row>
    <row r="12" spans="1:10" ht="104.25" customHeight="1" thickBot="1">
      <c r="A12" s="104">
        <v>1</v>
      </c>
      <c r="B12" s="101" t="s">
        <v>187</v>
      </c>
      <c r="C12" s="83" t="s">
        <v>126</v>
      </c>
      <c r="D12" s="79"/>
      <c r="E12" s="79"/>
      <c r="F12" s="79"/>
      <c r="G12" s="106">
        <f>G13+G24+G25+G27+G30</f>
        <v>7100.9475800000009</v>
      </c>
    </row>
    <row r="13" spans="1:10" ht="78" customHeight="1" thickBot="1">
      <c r="A13" s="103" t="s">
        <v>206</v>
      </c>
      <c r="B13" s="102" t="s">
        <v>64</v>
      </c>
      <c r="C13" s="85" t="s">
        <v>65</v>
      </c>
      <c r="D13" s="86"/>
      <c r="E13" s="86"/>
      <c r="F13" s="86"/>
      <c r="G13" s="105">
        <f>G14+G16+G17+G18+G21+G22+G15+G23</f>
        <v>6324.1369800000002</v>
      </c>
    </row>
    <row r="14" spans="1:10" ht="158.25" customHeight="1" thickBot="1">
      <c r="A14" s="100" t="s">
        <v>207</v>
      </c>
      <c r="B14" s="87" t="s">
        <v>72</v>
      </c>
      <c r="C14" s="88" t="s">
        <v>67</v>
      </c>
      <c r="D14" s="41">
        <v>100</v>
      </c>
      <c r="E14" s="41" t="s">
        <v>59</v>
      </c>
      <c r="F14" s="41" t="s">
        <v>61</v>
      </c>
      <c r="G14" s="107">
        <v>1311.39321</v>
      </c>
    </row>
    <row r="15" spans="1:10" s="145" customFormat="1" ht="158.25" customHeight="1" thickBot="1">
      <c r="A15" s="146"/>
      <c r="B15" s="87" t="s">
        <v>72</v>
      </c>
      <c r="C15" s="88" t="s">
        <v>260</v>
      </c>
      <c r="D15" s="41">
        <v>100</v>
      </c>
      <c r="E15" s="41" t="s">
        <v>59</v>
      </c>
      <c r="F15" s="41" t="s">
        <v>61</v>
      </c>
      <c r="G15" s="107">
        <v>74.074690000000004</v>
      </c>
    </row>
    <row r="16" spans="1:10" ht="46.5" customHeight="1" thickBot="1">
      <c r="A16" s="103" t="s">
        <v>208</v>
      </c>
      <c r="B16" s="90" t="s">
        <v>71</v>
      </c>
      <c r="C16" s="91" t="s">
        <v>125</v>
      </c>
      <c r="D16" s="57">
        <v>800</v>
      </c>
      <c r="E16" s="57" t="s">
        <v>59</v>
      </c>
      <c r="F16" s="57" t="s">
        <v>69</v>
      </c>
      <c r="G16" s="149">
        <v>1.1355</v>
      </c>
    </row>
    <row r="17" spans="1:7" ht="174.75" customHeight="1" thickBot="1">
      <c r="A17" s="103" t="s">
        <v>209</v>
      </c>
      <c r="B17" s="84" t="s">
        <v>72</v>
      </c>
      <c r="C17" s="88" t="s">
        <v>67</v>
      </c>
      <c r="D17" s="41">
        <v>100</v>
      </c>
      <c r="E17" s="41" t="s">
        <v>59</v>
      </c>
      <c r="F17" s="41" t="s">
        <v>69</v>
      </c>
      <c r="G17" s="107">
        <v>2323.4697799999999</v>
      </c>
    </row>
    <row r="18" spans="1:7" ht="111.75" customHeight="1" thickBot="1">
      <c r="A18" s="103" t="s">
        <v>210</v>
      </c>
      <c r="B18" s="84" t="s">
        <v>73</v>
      </c>
      <c r="C18" s="88" t="s">
        <v>67</v>
      </c>
      <c r="D18" s="41">
        <v>200</v>
      </c>
      <c r="E18" s="41" t="s">
        <v>59</v>
      </c>
      <c r="F18" s="41" t="s">
        <v>69</v>
      </c>
      <c r="G18" s="107">
        <v>1112.7568000000001</v>
      </c>
    </row>
    <row r="19" spans="1:7" ht="63.75" thickBot="1">
      <c r="A19" s="103" t="s">
        <v>211</v>
      </c>
      <c r="B19" s="92" t="s">
        <v>75</v>
      </c>
      <c r="C19" s="57">
        <v>100100000</v>
      </c>
      <c r="D19" s="57"/>
      <c r="E19" s="129" t="s">
        <v>241</v>
      </c>
      <c r="F19" s="129" t="s">
        <v>243</v>
      </c>
      <c r="G19" s="172">
        <f>G20</f>
        <v>0</v>
      </c>
    </row>
    <row r="20" spans="1:7" ht="79.5" thickBot="1">
      <c r="A20" s="103"/>
      <c r="B20" s="84" t="s">
        <v>76</v>
      </c>
      <c r="C20" s="70">
        <v>100190110</v>
      </c>
      <c r="D20" s="41">
        <v>800</v>
      </c>
      <c r="E20" s="112" t="s">
        <v>241</v>
      </c>
      <c r="F20" s="112" t="s">
        <v>243</v>
      </c>
      <c r="G20" s="107">
        <v>0</v>
      </c>
    </row>
    <row r="21" spans="1:7" ht="67.5" customHeight="1" thickBot="1">
      <c r="A21" s="103" t="s">
        <v>212</v>
      </c>
      <c r="B21" s="87" t="s">
        <v>189</v>
      </c>
      <c r="C21" s="88" t="s">
        <v>67</v>
      </c>
      <c r="D21" s="41">
        <v>500</v>
      </c>
      <c r="E21" s="112" t="s">
        <v>241</v>
      </c>
      <c r="F21" s="112">
        <v>13</v>
      </c>
      <c r="G21" s="108">
        <v>548.40700000000004</v>
      </c>
    </row>
    <row r="22" spans="1:7" ht="96" customHeight="1" thickBot="1">
      <c r="A22" s="103" t="s">
        <v>213</v>
      </c>
      <c r="B22" s="144" t="s">
        <v>73</v>
      </c>
      <c r="C22" s="41" t="s">
        <v>259</v>
      </c>
      <c r="D22" s="41">
        <v>200</v>
      </c>
      <c r="E22" s="112" t="s">
        <v>241</v>
      </c>
      <c r="F22" s="112">
        <v>13</v>
      </c>
      <c r="G22" s="107">
        <v>0</v>
      </c>
    </row>
    <row r="23" spans="1:7" s="145" customFormat="1" ht="96" customHeight="1" thickBot="1">
      <c r="A23" s="103" t="s">
        <v>213</v>
      </c>
      <c r="B23" s="144" t="s">
        <v>73</v>
      </c>
      <c r="C23" s="88" t="s">
        <v>259</v>
      </c>
      <c r="D23" s="41">
        <v>200</v>
      </c>
      <c r="E23" s="112" t="s">
        <v>241</v>
      </c>
      <c r="F23" s="112">
        <v>13</v>
      </c>
      <c r="G23" s="107">
        <v>952.9</v>
      </c>
    </row>
    <row r="24" spans="1:7" ht="129" thickBot="1">
      <c r="A24" s="103" t="s">
        <v>214</v>
      </c>
      <c r="B24" s="93" t="s">
        <v>190</v>
      </c>
      <c r="C24" s="94" t="s">
        <v>127</v>
      </c>
      <c r="D24" s="57">
        <v>200</v>
      </c>
      <c r="E24" s="129" t="s">
        <v>245</v>
      </c>
      <c r="F24" s="129">
        <v>14</v>
      </c>
      <c r="G24" s="149">
        <v>0</v>
      </c>
    </row>
    <row r="25" spans="1:7" ht="95.25" thickBot="1">
      <c r="A25" s="100" t="s">
        <v>215</v>
      </c>
      <c r="B25" s="84" t="s">
        <v>191</v>
      </c>
      <c r="C25" s="88" t="s">
        <v>149</v>
      </c>
      <c r="D25" s="41"/>
      <c r="E25" s="41"/>
      <c r="F25" s="41"/>
      <c r="G25" s="105">
        <f>G26</f>
        <v>640.62660000000005</v>
      </c>
    </row>
    <row r="26" spans="1:7" ht="64.5" customHeight="1" thickBot="1">
      <c r="A26" s="100" t="s">
        <v>216</v>
      </c>
      <c r="B26" s="87" t="s">
        <v>192</v>
      </c>
      <c r="C26" s="88" t="s">
        <v>150</v>
      </c>
      <c r="D26" s="41">
        <v>300</v>
      </c>
      <c r="E26" s="41">
        <v>10</v>
      </c>
      <c r="F26" s="41" t="s">
        <v>59</v>
      </c>
      <c r="G26" s="107">
        <v>640.62660000000005</v>
      </c>
    </row>
    <row r="27" spans="1:7" ht="79.5" thickBot="1">
      <c r="A27" s="100" t="s">
        <v>217</v>
      </c>
      <c r="B27" s="84" t="s">
        <v>86</v>
      </c>
      <c r="C27" s="88" t="s">
        <v>193</v>
      </c>
      <c r="D27" s="41"/>
      <c r="E27" s="41"/>
      <c r="F27" s="41"/>
      <c r="G27" s="105">
        <f>G28+G29</f>
        <v>136.184</v>
      </c>
    </row>
    <row r="28" spans="1:7" ht="138" customHeight="1" thickBot="1">
      <c r="A28" s="100" t="s">
        <v>218</v>
      </c>
      <c r="B28" s="90" t="s">
        <v>87</v>
      </c>
      <c r="C28" s="91" t="s">
        <v>134</v>
      </c>
      <c r="D28" s="57">
        <v>100</v>
      </c>
      <c r="E28" s="57" t="s">
        <v>61</v>
      </c>
      <c r="F28" s="57" t="s">
        <v>85</v>
      </c>
      <c r="G28" s="149">
        <v>122.98399999999999</v>
      </c>
    </row>
    <row r="29" spans="1:7" ht="171" customHeight="1" thickBot="1">
      <c r="A29" s="100" t="s">
        <v>219</v>
      </c>
      <c r="B29" s="87" t="s">
        <v>194</v>
      </c>
      <c r="C29" s="88" t="s">
        <v>134</v>
      </c>
      <c r="D29" s="41">
        <v>200</v>
      </c>
      <c r="E29" s="41" t="s">
        <v>61</v>
      </c>
      <c r="F29" s="41" t="s">
        <v>85</v>
      </c>
      <c r="G29" s="107">
        <v>13.2</v>
      </c>
    </row>
    <row r="30" spans="1:7" ht="63.75" thickBot="1">
      <c r="A30" s="100" t="s">
        <v>220</v>
      </c>
      <c r="B30" s="84" t="s">
        <v>78</v>
      </c>
      <c r="C30" s="88" t="s">
        <v>130</v>
      </c>
      <c r="D30" s="41"/>
      <c r="E30" s="41"/>
      <c r="F30" s="41"/>
      <c r="G30" s="105">
        <f>G31</f>
        <v>0</v>
      </c>
    </row>
    <row r="31" spans="1:7" ht="75.75" thickBot="1">
      <c r="A31" s="100" t="s">
        <v>221</v>
      </c>
      <c r="B31" s="87" t="s">
        <v>195</v>
      </c>
      <c r="C31" s="88" t="s">
        <v>131</v>
      </c>
      <c r="D31" s="41">
        <v>800</v>
      </c>
      <c r="E31" s="41" t="s">
        <v>59</v>
      </c>
      <c r="F31" s="41">
        <v>11</v>
      </c>
      <c r="G31" s="107">
        <v>0</v>
      </c>
    </row>
    <row r="32" spans="1:7" ht="87" thickBot="1">
      <c r="A32" s="109">
        <v>2</v>
      </c>
      <c r="B32" s="95" t="s">
        <v>166</v>
      </c>
      <c r="C32" s="96" t="s">
        <v>196</v>
      </c>
      <c r="D32" s="42"/>
      <c r="E32" s="42"/>
      <c r="F32" s="42"/>
      <c r="G32" s="106">
        <f>G33+G34+G37+G42+G45+G48</f>
        <v>4330.2060999999994</v>
      </c>
    </row>
    <row r="33" spans="1:7" ht="90.75" thickBot="1">
      <c r="A33" s="110" t="s">
        <v>222</v>
      </c>
      <c r="B33" s="87" t="s">
        <v>157</v>
      </c>
      <c r="C33" s="89" t="s">
        <v>165</v>
      </c>
      <c r="D33" s="72">
        <v>200</v>
      </c>
      <c r="E33" s="112" t="s">
        <v>244</v>
      </c>
      <c r="F33" s="112" t="s">
        <v>241</v>
      </c>
      <c r="G33" s="107">
        <v>0</v>
      </c>
    </row>
    <row r="34" spans="1:7" ht="79.5" thickBot="1">
      <c r="A34" s="110" t="s">
        <v>223</v>
      </c>
      <c r="B34" s="84" t="s">
        <v>96</v>
      </c>
      <c r="C34" s="88" t="s">
        <v>136</v>
      </c>
      <c r="D34" s="41"/>
      <c r="E34" s="41"/>
      <c r="F34" s="41"/>
      <c r="G34" s="108">
        <f>G35+G36</f>
        <v>3058.2391299999999</v>
      </c>
    </row>
    <row r="35" spans="1:7" ht="90.75" thickBot="1">
      <c r="A35" s="110" t="s">
        <v>224</v>
      </c>
      <c r="B35" s="87" t="s">
        <v>97</v>
      </c>
      <c r="C35" s="88" t="s">
        <v>137</v>
      </c>
      <c r="D35" s="41">
        <v>200</v>
      </c>
      <c r="E35" s="41" t="s">
        <v>69</v>
      </c>
      <c r="F35" s="41" t="s">
        <v>94</v>
      </c>
      <c r="G35" s="107">
        <v>1041.8499999999999</v>
      </c>
    </row>
    <row r="36" spans="1:7" ht="90.75" thickBot="1">
      <c r="A36" s="110" t="s">
        <v>225</v>
      </c>
      <c r="B36" s="87" t="s">
        <v>97</v>
      </c>
      <c r="C36" s="88" t="s">
        <v>168</v>
      </c>
      <c r="D36" s="41">
        <v>200</v>
      </c>
      <c r="E36" s="41" t="s">
        <v>69</v>
      </c>
      <c r="F36" s="41" t="s">
        <v>94</v>
      </c>
      <c r="G36" s="107">
        <v>2016.38913</v>
      </c>
    </row>
    <row r="37" spans="1:7" ht="48" thickBot="1">
      <c r="A37" s="110" t="s">
        <v>226</v>
      </c>
      <c r="B37" s="84" t="s">
        <v>100</v>
      </c>
      <c r="C37" s="88" t="s">
        <v>197</v>
      </c>
      <c r="D37" s="41">
        <v>200</v>
      </c>
      <c r="E37" s="112" t="s">
        <v>247</v>
      </c>
      <c r="F37" s="112" t="s">
        <v>242</v>
      </c>
      <c r="G37" s="105">
        <f>G38+G40+G41</f>
        <v>979.17930000000001</v>
      </c>
    </row>
    <row r="38" spans="1:7" ht="95.25" thickBot="1">
      <c r="A38" s="110" t="s">
        <v>227</v>
      </c>
      <c r="B38" s="84" t="s">
        <v>101</v>
      </c>
      <c r="C38" s="88" t="s">
        <v>198</v>
      </c>
      <c r="D38" s="41">
        <v>200</v>
      </c>
      <c r="E38" s="112" t="s">
        <v>247</v>
      </c>
      <c r="F38" s="112" t="s">
        <v>242</v>
      </c>
      <c r="G38" s="107">
        <v>87</v>
      </c>
    </row>
    <row r="39" spans="1:7" s="137" customFormat="1" ht="45.75" thickBot="1">
      <c r="A39" s="110"/>
      <c r="B39" s="143" t="s">
        <v>254</v>
      </c>
      <c r="C39" s="37" t="s">
        <v>255</v>
      </c>
      <c r="D39" s="41"/>
      <c r="E39" s="112"/>
      <c r="F39" s="112"/>
      <c r="G39" s="107">
        <f>G40</f>
        <v>892.17930000000001</v>
      </c>
    </row>
    <row r="40" spans="1:7" s="137" customFormat="1" ht="90.75" thickBot="1">
      <c r="A40" s="110"/>
      <c r="B40" s="143" t="s">
        <v>101</v>
      </c>
      <c r="C40" s="37" t="s">
        <v>255</v>
      </c>
      <c r="D40" s="41">
        <v>200</v>
      </c>
      <c r="E40" s="112" t="s">
        <v>247</v>
      </c>
      <c r="F40" s="112" t="s">
        <v>242</v>
      </c>
      <c r="G40" s="166">
        <v>892.17930000000001</v>
      </c>
    </row>
    <row r="41" spans="1:7" s="148" customFormat="1" ht="90.75" thickBot="1">
      <c r="A41" s="110"/>
      <c r="B41" s="143" t="s">
        <v>101</v>
      </c>
      <c r="C41" s="37" t="s">
        <v>264</v>
      </c>
      <c r="D41" s="41">
        <v>200</v>
      </c>
      <c r="E41" s="112" t="s">
        <v>247</v>
      </c>
      <c r="F41" s="112" t="s">
        <v>242</v>
      </c>
      <c r="G41" s="166">
        <v>0</v>
      </c>
    </row>
    <row r="42" spans="1:7" ht="32.25" thickBot="1">
      <c r="A42" s="110" t="s">
        <v>228</v>
      </c>
      <c r="B42" s="84" t="s">
        <v>103</v>
      </c>
      <c r="C42" s="88" t="s">
        <v>141</v>
      </c>
      <c r="D42" s="41"/>
      <c r="E42" s="41"/>
      <c r="F42" s="41"/>
      <c r="G42" s="105">
        <f>G43+G44</f>
        <v>102.01438</v>
      </c>
    </row>
    <row r="43" spans="1:7" ht="90.75" thickBot="1">
      <c r="A43" s="110" t="s">
        <v>229</v>
      </c>
      <c r="B43" s="87" t="s">
        <v>169</v>
      </c>
      <c r="C43" s="88" t="s">
        <v>199</v>
      </c>
      <c r="D43" s="41">
        <v>200</v>
      </c>
      <c r="E43" s="41" t="s">
        <v>200</v>
      </c>
      <c r="F43" s="41" t="s">
        <v>85</v>
      </c>
      <c r="G43" s="107">
        <v>57.767749999999999</v>
      </c>
    </row>
    <row r="44" spans="1:7" ht="75.75" thickBot="1">
      <c r="A44" s="110" t="s">
        <v>230</v>
      </c>
      <c r="B44" s="87" t="s">
        <v>201</v>
      </c>
      <c r="C44" s="88" t="s">
        <v>202</v>
      </c>
      <c r="D44" s="41">
        <v>200</v>
      </c>
      <c r="E44" s="41" t="s">
        <v>200</v>
      </c>
      <c r="F44" s="41" t="s">
        <v>85</v>
      </c>
      <c r="G44" s="107">
        <v>44.246630000000003</v>
      </c>
    </row>
    <row r="45" spans="1:7" ht="48" thickBot="1">
      <c r="A45" s="110" t="s">
        <v>231</v>
      </c>
      <c r="B45" s="21" t="s">
        <v>106</v>
      </c>
      <c r="C45" s="82" t="s">
        <v>144</v>
      </c>
      <c r="D45" s="37"/>
      <c r="E45" s="37"/>
      <c r="F45" s="37"/>
      <c r="G45" s="105">
        <f>G46+J47</f>
        <v>67</v>
      </c>
    </row>
    <row r="46" spans="1:7" ht="15.75" thickBot="1">
      <c r="A46" s="110"/>
      <c r="B46" s="97"/>
      <c r="C46" s="209" t="s">
        <v>173</v>
      </c>
      <c r="D46" s="211">
        <v>200</v>
      </c>
      <c r="E46" s="211" t="s">
        <v>200</v>
      </c>
      <c r="F46" s="211" t="s">
        <v>85</v>
      </c>
      <c r="G46" s="213">
        <v>67</v>
      </c>
    </row>
    <row r="47" spans="1:7" ht="87.75" customHeight="1" thickBot="1">
      <c r="A47" s="100" t="s">
        <v>232</v>
      </c>
      <c r="B47" s="98" t="s">
        <v>172</v>
      </c>
      <c r="C47" s="210"/>
      <c r="D47" s="212"/>
      <c r="E47" s="212"/>
      <c r="F47" s="212"/>
      <c r="G47" s="214"/>
    </row>
    <row r="48" spans="1:7" ht="79.5" thickBot="1">
      <c r="A48" s="100" t="s">
        <v>233</v>
      </c>
      <c r="B48" s="21" t="s">
        <v>108</v>
      </c>
      <c r="C48" s="82" t="s">
        <v>174</v>
      </c>
      <c r="D48" s="37"/>
      <c r="E48" s="37"/>
      <c r="F48" s="37"/>
      <c r="G48" s="105">
        <f>G49</f>
        <v>123.77329</v>
      </c>
    </row>
    <row r="49" spans="1:7" ht="90.75" thickBot="1">
      <c r="A49" s="100" t="s">
        <v>234</v>
      </c>
      <c r="B49" s="98" t="s">
        <v>109</v>
      </c>
      <c r="C49" s="82" t="s">
        <v>176</v>
      </c>
      <c r="D49" s="37">
        <v>200</v>
      </c>
      <c r="E49" s="37" t="s">
        <v>200</v>
      </c>
      <c r="F49" s="37" t="s">
        <v>85</v>
      </c>
      <c r="G49" s="107">
        <v>123.77329</v>
      </c>
    </row>
    <row r="50" spans="1:7" ht="45.75" thickBot="1">
      <c r="A50" s="100" t="s">
        <v>235</v>
      </c>
      <c r="B50" s="98" t="s">
        <v>110</v>
      </c>
      <c r="C50" s="82" t="s">
        <v>177</v>
      </c>
      <c r="D50" s="67"/>
      <c r="E50" s="67"/>
      <c r="F50" s="67"/>
      <c r="G50" s="105">
        <f>G51</f>
        <v>0</v>
      </c>
    </row>
    <row r="51" spans="1:7" ht="90.75" thickBot="1">
      <c r="A51" s="100" t="s">
        <v>236</v>
      </c>
      <c r="B51" s="98" t="s">
        <v>111</v>
      </c>
      <c r="C51" s="82" t="s">
        <v>177</v>
      </c>
      <c r="D51" s="37">
        <v>200</v>
      </c>
      <c r="E51" s="37" t="s">
        <v>200</v>
      </c>
      <c r="F51" s="37" t="s">
        <v>85</v>
      </c>
      <c r="G51" s="107">
        <v>0</v>
      </c>
    </row>
    <row r="52" spans="1:7" ht="87" thickBot="1">
      <c r="A52" s="99" t="s">
        <v>237</v>
      </c>
      <c r="B52" s="81" t="s">
        <v>203</v>
      </c>
      <c r="C52" s="83" t="s">
        <v>151</v>
      </c>
      <c r="D52" s="30"/>
      <c r="E52" s="30"/>
      <c r="F52" s="30"/>
      <c r="G52" s="105">
        <f>G53</f>
        <v>1030.69065</v>
      </c>
    </row>
    <row r="53" spans="1:7" ht="79.5" thickBot="1">
      <c r="A53" s="100" t="s">
        <v>238</v>
      </c>
      <c r="B53" s="21" t="s">
        <v>122</v>
      </c>
      <c r="C53" s="82" t="s">
        <v>152</v>
      </c>
      <c r="D53" s="37"/>
      <c r="E53" s="37"/>
      <c r="F53" s="37"/>
      <c r="G53" s="107">
        <f>G54+G56+G55</f>
        <v>1030.69065</v>
      </c>
    </row>
    <row r="54" spans="1:7" ht="151.5" customHeight="1" thickBot="1">
      <c r="A54" s="100" t="s">
        <v>239</v>
      </c>
      <c r="B54" s="98" t="s">
        <v>204</v>
      </c>
      <c r="C54" s="82" t="s">
        <v>153</v>
      </c>
      <c r="D54" s="37">
        <v>100</v>
      </c>
      <c r="E54" s="37" t="s">
        <v>119</v>
      </c>
      <c r="F54" s="37" t="s">
        <v>59</v>
      </c>
      <c r="G54" s="107">
        <v>554.51742000000002</v>
      </c>
    </row>
    <row r="55" spans="1:7" s="137" customFormat="1" ht="96" customHeight="1" thickBot="1">
      <c r="A55" s="100"/>
      <c r="B55" s="98" t="s">
        <v>205</v>
      </c>
      <c r="C55" s="82" t="s">
        <v>153</v>
      </c>
      <c r="D55" s="37">
        <v>200</v>
      </c>
      <c r="E55" s="37" t="s">
        <v>119</v>
      </c>
      <c r="F55" s="37" t="s">
        <v>59</v>
      </c>
      <c r="G55" s="107">
        <v>475.42322999999999</v>
      </c>
    </row>
    <row r="56" spans="1:7" ht="66" customHeight="1" thickBot="1">
      <c r="A56" s="100" t="s">
        <v>240</v>
      </c>
      <c r="B56" s="143" t="s">
        <v>180</v>
      </c>
      <c r="C56" s="82" t="s">
        <v>153</v>
      </c>
      <c r="D56" s="37">
        <v>800</v>
      </c>
      <c r="E56" s="37" t="s">
        <v>119</v>
      </c>
      <c r="F56" s="37" t="s">
        <v>59</v>
      </c>
      <c r="G56" s="107">
        <v>0.75</v>
      </c>
    </row>
  </sheetData>
  <mergeCells count="9">
    <mergeCell ref="B1:G1"/>
    <mergeCell ref="A8:G8"/>
    <mergeCell ref="C46:C47"/>
    <mergeCell ref="D46:D47"/>
    <mergeCell ref="E46:E47"/>
    <mergeCell ref="F46:F47"/>
    <mergeCell ref="G46:G47"/>
    <mergeCell ref="A7:G7"/>
    <mergeCell ref="B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Источники</vt:lpstr>
      <vt:lpstr>Доходы</vt:lpstr>
      <vt:lpstr>Прил.3</vt:lpstr>
      <vt:lpstr>Прил.4</vt:lpstr>
      <vt:lpstr>Прил 5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2025-04-09T08:15:19Z</dcterms:modified>
</cp:coreProperties>
</file>